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rider" algorithmName="SHA-512" hashValue="Fsqqfr2CFHUC8XpAuXtP0S8l0yeSegKyAXNGRQYylieKsIWxCXsSVzcd19WHnTsaM9zw5VMi7b195JTfs0uYug==" saltValue="Ap5JTKe687AwvLUO/Ciz8w==" spinCount="100000"/>
  <workbookPr showInkAnnotation="0"/>
  <mc:AlternateContent xmlns:mc="http://schemas.openxmlformats.org/markup-compatibility/2006">
    <mc:Choice Requires="x15">
      <x15ac:absPath xmlns:x15ac="http://schemas.microsoft.com/office/spreadsheetml/2010/11/ac" url="T:\2-Dpt. Fiscal\Orientações Protegidas\Planilha - Compet - Venda não Presencial\Compete - Venda não Presencial\"/>
    </mc:Choice>
  </mc:AlternateContent>
  <bookViews>
    <workbookView xWindow="0" yWindow="0" windowWidth="28800" windowHeight="12435"/>
  </bookViews>
  <sheets>
    <sheet name="Plan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2" l="1"/>
  <c r="E29" i="2"/>
  <c r="J58" i="2" l="1"/>
  <c r="J59" i="2"/>
  <c r="J60" i="2"/>
  <c r="J61" i="2"/>
  <c r="J62" i="2"/>
  <c r="J57" i="2"/>
  <c r="J50" i="2"/>
  <c r="J51" i="2"/>
  <c r="J52" i="2"/>
  <c r="J53" i="2"/>
  <c r="J54" i="2"/>
  <c r="J55" i="2"/>
  <c r="J49" i="2"/>
  <c r="J43" i="2"/>
  <c r="J44" i="2"/>
  <c r="J45" i="2"/>
  <c r="J46" i="2"/>
  <c r="L46" i="2" s="1"/>
  <c r="F56" i="2"/>
  <c r="E56" i="2"/>
  <c r="F47" i="2"/>
  <c r="E47" i="2"/>
  <c r="E63" i="2" s="1"/>
  <c r="G34" i="2"/>
  <c r="C29" i="2"/>
  <c r="G27" i="2"/>
  <c r="G28" i="2"/>
  <c r="G18" i="2"/>
  <c r="F97" i="2" l="1"/>
  <c r="F63" i="2"/>
  <c r="J47" i="2"/>
  <c r="K45" i="2"/>
  <c r="L45" i="2" s="1"/>
  <c r="K44" i="2"/>
  <c r="L44" i="2" s="1"/>
  <c r="K43" i="2"/>
  <c r="K47" i="2" l="1"/>
  <c r="D71" i="2"/>
  <c r="G35" i="2"/>
  <c r="G33" i="2"/>
  <c r="G32" i="2"/>
  <c r="G31" i="2"/>
  <c r="G26" i="2"/>
  <c r="F25" i="2"/>
  <c r="G24" i="2"/>
  <c r="G23" i="2"/>
  <c r="E22" i="2"/>
  <c r="C22" i="2"/>
  <c r="G21" i="2"/>
  <c r="G20" i="2"/>
  <c r="G19" i="2"/>
  <c r="G17" i="2"/>
  <c r="G16" i="2"/>
  <c r="G15" i="2"/>
  <c r="G14" i="2"/>
  <c r="G13" i="2"/>
  <c r="G12" i="2"/>
  <c r="G11" i="2"/>
  <c r="G10" i="2"/>
  <c r="G9" i="2"/>
  <c r="H99" i="2" l="1"/>
  <c r="J56" i="2"/>
  <c r="J63" i="2" s="1"/>
  <c r="G29" i="2"/>
  <c r="E30" i="2"/>
  <c r="E36" i="2" s="1"/>
  <c r="F107" i="2"/>
  <c r="C30" i="2"/>
  <c r="C36" i="2" s="1"/>
  <c r="G22" i="2"/>
  <c r="D70" i="2"/>
  <c r="L43" i="2"/>
  <c r="L47" i="2" l="1"/>
  <c r="H110" i="2" s="1"/>
  <c r="F96" i="2"/>
  <c r="G30" i="2"/>
  <c r="G36" i="2" s="1"/>
  <c r="D73" i="2"/>
  <c r="F70" i="2" s="1"/>
  <c r="H71" i="2" l="1"/>
  <c r="H70" i="2"/>
  <c r="J70" i="2" s="1"/>
  <c r="F72" i="2"/>
  <c r="J72" i="2" s="1"/>
  <c r="F71" i="2"/>
  <c r="F73" i="2" l="1"/>
  <c r="K73" i="2"/>
  <c r="H109" i="2" s="1"/>
  <c r="J71" i="2"/>
  <c r="L73" i="2" s="1"/>
  <c r="H100" i="2" s="1"/>
  <c r="H102" i="2" s="1"/>
  <c r="F120" i="2" s="1"/>
  <c r="J73" i="2" l="1"/>
  <c r="H112" i="2"/>
  <c r="F115" i="2" s="1"/>
  <c r="F108" i="2"/>
  <c r="F112" i="2" s="1"/>
  <c r="F114" i="2" s="1"/>
  <c r="F116" i="2" l="1"/>
  <c r="J126" i="2" s="1"/>
  <c r="J127" i="2" s="1"/>
  <c r="F122" i="2" s="1"/>
  <c r="F121" i="2" l="1"/>
</calcChain>
</file>

<file path=xl/sharedStrings.xml><?xml version="1.0" encoding="utf-8"?>
<sst xmlns="http://schemas.openxmlformats.org/spreadsheetml/2006/main" count="134" uniqueCount="109">
  <si>
    <t>Registro de Entradas</t>
  </si>
  <si>
    <t>Ajuste</t>
  </si>
  <si>
    <t>Valor Contábil</t>
  </si>
  <si>
    <t>Base de Cálculo</t>
  </si>
  <si>
    <t>%</t>
  </si>
  <si>
    <t>Crédito de ICMS</t>
  </si>
  <si>
    <t>Operações Íncluídas no Regime</t>
  </si>
  <si>
    <t>Centavos</t>
  </si>
  <si>
    <t>Compras do Esp. Santo</t>
  </si>
  <si>
    <t>Transferência do Espírito Santo</t>
  </si>
  <si>
    <t>Compras de Outros Estados</t>
  </si>
  <si>
    <t>Transferência de Fora do Estado</t>
  </si>
  <si>
    <t>Outras Entradas Tributadas (no Regime)</t>
  </si>
  <si>
    <t>Sub-Total(1) - Oper.Tribut. no Regime</t>
  </si>
  <si>
    <t>Compra 4%</t>
  </si>
  <si>
    <t>Compra 7% (BC Red.de Atacad.)</t>
  </si>
  <si>
    <t>Sub-Total(2) - Oper.Tribut. no Regime</t>
  </si>
  <si>
    <t>Sub-Total(3) - Oper.Tribut. no Regime</t>
  </si>
  <si>
    <t>Totais</t>
  </si>
  <si>
    <t>Registro de Saídas</t>
  </si>
  <si>
    <t>Operação (Destino)</t>
  </si>
  <si>
    <t>Estado</t>
  </si>
  <si>
    <t>Base do ICMS</t>
  </si>
  <si>
    <t>Aliq.%</t>
  </si>
  <si>
    <t>ICMS R$</t>
  </si>
  <si>
    <t>ES</t>
  </si>
  <si>
    <t>Fora</t>
  </si>
  <si>
    <t>TOTAL</t>
  </si>
  <si>
    <t>Aliq.(%) da Operação</t>
  </si>
  <si>
    <t>Crédito Total</t>
  </si>
  <si>
    <t>% do Total Vendas Tributada</t>
  </si>
  <si>
    <t>Débito</t>
  </si>
  <si>
    <t>Crédito</t>
  </si>
  <si>
    <t>Histórico</t>
  </si>
  <si>
    <t>Reg. Saída-Débito Total</t>
  </si>
  <si>
    <t>Reg. Entrada- Crédito Total</t>
  </si>
  <si>
    <t>Totais:</t>
  </si>
  <si>
    <t>Crédito Operações Fora do Regime</t>
  </si>
  <si>
    <t>Estorno de Credito ( art. 530-L-R-I,§2º, I)</t>
  </si>
  <si>
    <t>Remessa para Deposito Fechado</t>
  </si>
  <si>
    <t>Retorno de Mercadoria para Demonstração</t>
  </si>
  <si>
    <t>Registro de Apuração do ICMS - FORA DO REGIME</t>
  </si>
  <si>
    <t>APURAÇÃO DENTRO DO REGIME</t>
  </si>
  <si>
    <t>SALDO CREDOR/DEVEDOR - FORA DO REGIME</t>
  </si>
  <si>
    <t>( + )Total do Débito</t>
  </si>
  <si>
    <t>( - )Total do Crédito</t>
  </si>
  <si>
    <t>Outras Fora do Regime</t>
  </si>
  <si>
    <t>Saldo Credor Perido Anterior</t>
  </si>
  <si>
    <t>Comercialização</t>
  </si>
  <si>
    <t xml:space="preserve">Venda Consumidor Final </t>
  </si>
  <si>
    <t xml:space="preserve">Comercialização </t>
  </si>
  <si>
    <t>Operações Dentro do Regime</t>
  </si>
  <si>
    <t>Operações Fora do Regime</t>
  </si>
  <si>
    <t>Devolução de Compra</t>
  </si>
  <si>
    <t>Operações  Dentro do Regime</t>
  </si>
  <si>
    <t>Sub Total</t>
  </si>
  <si>
    <t>Valor do Débito/Credito</t>
  </si>
  <si>
    <t>Mês/Ano</t>
  </si>
  <si>
    <t>Outros Débitos</t>
  </si>
  <si>
    <t>DUA Cod. 121-0</t>
  </si>
  <si>
    <t>DUA Cod. 385-9</t>
  </si>
  <si>
    <t>SALDO DEVEDOR - DENTRO REGIME</t>
  </si>
  <si>
    <t>CFOP</t>
  </si>
  <si>
    <t>Conhecimento Transporte</t>
  </si>
  <si>
    <t>Transfêrencia</t>
  </si>
  <si>
    <t>DUA Cod. 472-3</t>
  </si>
  <si>
    <t>Crédito Presumido</t>
  </si>
  <si>
    <t>Devolução de Vendas-Clientes</t>
  </si>
  <si>
    <t>Compras Simples Nacional</t>
  </si>
  <si>
    <t xml:space="preserve">Fora do Regime (Retorno Demonstr.) </t>
  </si>
  <si>
    <t>Fora do Regime (outras)</t>
  </si>
  <si>
    <t>( = ) Saldo do Devedor</t>
  </si>
  <si>
    <t>RESUMO  -  Registro de Apuração do ICMS</t>
  </si>
  <si>
    <t>Imposto devido com incidência Incentivos Fiscais - art. 1.212, inc. I do RICMS-ES</t>
  </si>
  <si>
    <t>Outros Créditos</t>
  </si>
  <si>
    <t>Empresa:</t>
  </si>
  <si>
    <t>Demonstrativos dos Créditos Registrados - Art. 530 L-R-I, § 2º,  Incisos I, II e III</t>
  </si>
  <si>
    <t>Crédito  
Fora do regime</t>
  </si>
  <si>
    <t>Outros Créditos: Credito Presumido  ( art.530-LRI,§4º,inc. I)</t>
  </si>
  <si>
    <t>Registro de Apuração do ICMS - DENTRO DO REGIME (art.530-LRI,§3º)</t>
  </si>
  <si>
    <t>Débito de Outras Operações</t>
  </si>
  <si>
    <t>Crédito de Outras Operações</t>
  </si>
  <si>
    <t>Reg. Saída-Débito</t>
  </si>
  <si>
    <t>Reg. Entradas-Crédito</t>
  </si>
  <si>
    <t>1907/2916</t>
  </si>
  <si>
    <t>Venda Consumidor Final (1,1%)</t>
  </si>
  <si>
    <t>Carga Tributária
1,1%</t>
  </si>
  <si>
    <t xml:space="preserve">Senha:
</t>
  </si>
  <si>
    <t xml:space="preserve">Informar o Nome </t>
  </si>
  <si>
    <t>Operações  no  Regime</t>
  </si>
  <si>
    <t>Fora Regime</t>
  </si>
  <si>
    <r>
      <rPr>
        <b/>
        <sz val="14"/>
        <rFont val="Arial"/>
        <family val="2"/>
      </rPr>
      <t>Apuração do ICMS:</t>
    </r>
    <r>
      <rPr>
        <b/>
        <sz val="12"/>
        <rFont val="Arial"/>
        <family val="2"/>
      </rPr>
      <t xml:space="preserve"> </t>
    </r>
    <r>
      <rPr>
        <b/>
        <sz val="18"/>
        <rFont val="Arial"/>
        <family val="2"/>
      </rPr>
      <t>"VENDA NÃO PRESENCIAL"</t>
    </r>
    <r>
      <rPr>
        <b/>
        <sz val="12"/>
        <rFont val="Arial"/>
        <family val="2"/>
      </rPr>
      <t xml:space="preserve">  
Planilha de Cálculo - Compete - Art.530-LRI do RICMS-ES (Lei 10.568/16)</t>
    </r>
  </si>
  <si>
    <t>No Regime</t>
  </si>
  <si>
    <t>Fora   do   Regime</t>
  </si>
  <si>
    <t>Crédito para Estorno  
(art.530-L-R-I, §2º, I)</t>
  </si>
  <si>
    <t>FL.01/02</t>
  </si>
  <si>
    <t>Fl. 02/02</t>
  </si>
  <si>
    <r>
      <rPr>
        <b/>
        <u/>
        <sz val="12"/>
        <color theme="1"/>
        <rFont val="Times New Roman"/>
        <family val="1"/>
      </rPr>
      <t>Importante</t>
    </r>
    <r>
      <rPr>
        <b/>
        <sz val="12"/>
        <color theme="1"/>
        <rFont val="Times New Roman"/>
        <family val="1"/>
      </rPr>
      <t xml:space="preserve">:
A presente planilha foi criada com objetivo de facilitar a apuração do regime "Venda Não Presencial" no ES, sendo contudo, </t>
    </r>
    <r>
      <rPr>
        <b/>
        <u/>
        <sz val="12"/>
        <color theme="1"/>
        <rFont val="Times New Roman"/>
        <family val="1"/>
      </rPr>
      <t>indispensável</t>
    </r>
    <r>
      <rPr>
        <b/>
        <sz val="12"/>
        <color theme="1"/>
        <rFont val="Times New Roman"/>
        <family val="1"/>
      </rPr>
      <t>, que o seu usuário confira o resultado do cálculo com base na legislação pertinente, considerando, inclusive, eventuais particularidades da operação.</t>
    </r>
  </si>
  <si>
    <r>
      <rPr>
        <b/>
        <u/>
        <sz val="12"/>
        <color theme="1"/>
        <rFont val="Times New Roman"/>
        <family val="1"/>
      </rPr>
      <t>Devolução de Compras</t>
    </r>
    <r>
      <rPr>
        <sz val="12"/>
        <color theme="1"/>
        <rFont val="Times New Roman"/>
        <family val="1"/>
      </rPr>
      <t xml:space="preserve">: considerando que o crédito correspondente a entrada das mercadorias sofre estorno, proceder ao estorno do débito gerado pela devolução ao Fornecedor, de forma que este débito fique igual ao valor creditado quando de sua entrada.   O estorno deve ser analisado caso a caso específico, visto que este pode ser integral, parcial ou zero, considerando que os cálculos podem conduzir a abandonar os créditos, quando da entrada, integralmente ou parcialmente.  (não há previsão contida no regime, sendo o presente comentário resultado de interpretação - com decisão do contribuinte). 
</t>
    </r>
  </si>
  <si>
    <r>
      <rPr>
        <b/>
        <u/>
        <sz val="12"/>
        <color theme="1"/>
        <rFont val="Times New Roman"/>
        <family val="1"/>
      </rPr>
      <t>Devolução de Vendas</t>
    </r>
    <r>
      <rPr>
        <b/>
        <sz val="12"/>
        <color theme="1"/>
        <rFont val="Times New Roman"/>
        <family val="1"/>
      </rPr>
      <t>:</t>
    </r>
    <r>
      <rPr>
        <sz val="12"/>
        <color theme="1"/>
        <rFont val="Times New Roman"/>
        <family val="1"/>
      </rPr>
      <t xml:space="preserve"> Quando as operações da empresa são praticadas para fora do Estado há uma perda do percentual aplicado na venda (1,1%), visto que haverá tributação sobre uma nova operação. Nosso entendimento seria da utilização do crédito correspondente ao percentual debitado e pago na operação de venda anterior (não há previsão contida no regime, sendo o presente comentário resultado de interpretação - com decisão do contribuinte). </t>
    </r>
  </si>
  <si>
    <r>
      <rPr>
        <b/>
        <u/>
        <sz val="12"/>
        <color theme="1"/>
        <rFont val="Times New Roman"/>
        <family val="1"/>
      </rPr>
      <t>Simples Nacional</t>
    </r>
    <r>
      <rPr>
        <sz val="12"/>
        <color theme="1"/>
        <rFont val="Times New Roman"/>
        <family val="1"/>
      </rPr>
      <t>:  O somatório dos Créditos no quadro Registro de Entradas, estão agrupados em linha própria (por motivo de enquadramento em alíquotas diversas).</t>
    </r>
  </si>
  <si>
    <r>
      <rPr>
        <b/>
        <u/>
        <sz val="12"/>
        <color theme="1"/>
        <rFont val="Times New Roman"/>
        <family val="1"/>
      </rPr>
      <t>DIFAL</t>
    </r>
    <r>
      <rPr>
        <sz val="12"/>
        <color theme="1"/>
        <rFont val="Times New Roman"/>
        <family val="1"/>
      </rPr>
      <t xml:space="preserve"> - EC 87/2015 (Convênio 93/2015 e suas atualizações): considerando tratar-se de regras próprias a apuração do ICMS do Diferencial de Alíquota, cuja responsabilidade seja atribuída ao remetente, nas operações a Consumidor Final de outros Estados (para pessoas não inscritas), devido ao Estado de Destino (e  ao ES em regra de transição em 2016 a 2018) deverá ser apurado em relatório separado, especialmente gerado para este fim. Desta forma a Planilha contempla apenas o cálculo do ICMS Venda Não Presencial.</t>
    </r>
  </si>
  <si>
    <r>
      <rPr>
        <b/>
        <u/>
        <sz val="14"/>
        <color theme="1"/>
        <rFont val="Times New Roman"/>
        <family val="1"/>
      </rPr>
      <t>O b s e r v a ç õ e s</t>
    </r>
    <r>
      <rPr>
        <b/>
        <sz val="14"/>
        <color theme="1"/>
        <rFont val="Times New Roman"/>
        <family val="1"/>
      </rPr>
      <t>:</t>
    </r>
  </si>
  <si>
    <r>
      <rPr>
        <b/>
        <sz val="12"/>
        <color theme="1"/>
        <rFont val="Times New Roman"/>
        <family val="1"/>
      </rPr>
      <t>Planilha em Excell</t>
    </r>
    <r>
      <rPr>
        <sz val="12"/>
        <color theme="1"/>
        <rFont val="Times New Roman"/>
        <family val="1"/>
      </rPr>
      <t>:
1) Desproteger e Proteger Células da Planilha: clicar em Revisão, desproteger/proteger planilha e senha (senha: entrar em contato) 
2) Na inclusão de uma nova informação (linha e fórmula) proteger a mesma separadamente: Primeiro desproteger Planilha (item 1 acima), selecionar as células com as novas fórmulas, clicar com botão direito na mesma; Formatar Células; aba Proteção; marcar ou desmarcar Bloqueadas; e Ok. Neste caso revisar a fórmula do campo para onde será transportado o novo dado. Para finalizar: repetir rotina de Proteger/Desproteger (item 1 acima) e salvar. 
3) É aconselhável que a senha para uso da planilha permaneça  em poder do responsável (Gerência).   
4) Lembrar sempre ao finalizar uma alteração de novamente Proteger Planilha (preservando as fórmulas).
Atenção: Este procedimento poderá implicar em erros de cálculos, devendo ser adotado apenas por profissional responsável.</t>
    </r>
  </si>
  <si>
    <t>Versão 4 - a partir Jun-2020</t>
  </si>
  <si>
    <t xml:space="preserve">SALDO DEVEDOR - Adicional de 0% </t>
  </si>
  <si>
    <t>Cálculo 3,5% do Imposto devido com incidência dos Incentivos - ar. 1.212, inc. I e II</t>
  </si>
  <si>
    <t>Adicional 3,5%  montante imposto devido c/ benefícios/incent. (art.1212, inc. II RICMS-ES)</t>
  </si>
  <si>
    <r>
      <t>Declaração e recolhimento deste Adicional (art. 1212 do RICMS-ES, §1º):
      Na EFD: de acordo com a Tabela código de Ajuste da Apuração ICMS - art. 758-G, V, e;
Recolhimento</t>
    </r>
    <r>
      <rPr>
        <sz val="12"/>
        <color theme="1"/>
        <rFont val="Calibri"/>
        <family val="2"/>
        <scheme val="minor"/>
      </rPr>
      <t>: até 20º dia mês subsequente ao mês da apuração, utilizando DUA com código 472-3 (§ 1º,inc.II, art.1212)</t>
    </r>
    <r>
      <rPr>
        <u/>
        <sz val="12"/>
        <color theme="1"/>
        <rFont val="Calibri"/>
        <family val="2"/>
        <scheme val="minor"/>
      </rPr>
      <t xml:space="preserve">
Vigência deste Adicional:</t>
    </r>
    <r>
      <rPr>
        <sz val="12"/>
        <color theme="1"/>
        <rFont val="Calibri"/>
        <family val="2"/>
        <scheme val="minor"/>
      </rPr>
      <t xml:space="preserve"> a partir 01-06-2020: tempo indeterminado (art.1.212 do RICMS-ES; art.4º Lei 10.630/2017 c/alter.da Lei 11.148/2020)</t>
    </r>
    <r>
      <rPr>
        <u/>
        <sz val="12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</si>
</sst>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00000%"/>
    <numFmt numFmtId="167" formatCode="0.0000%"/>
    <numFmt numFmtId="168" formatCode="#,##0.00;[Red]#,##0.00"/>
    <numFmt numFmtId="169" formatCode="#,##0.00_ ;[Red]\-#,##0.00\ "/>
    <numFmt numFmtId="170" formatCode="0.0%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 tint="-0.499984740745262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Calibri "/>
    </font>
    <font>
      <b/>
      <sz val="12"/>
      <color theme="1"/>
      <name val="Calibri"/>
      <family val="2"/>
      <scheme val="minor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i/>
      <sz val="13"/>
      <color rgb="FFFF0000"/>
      <name val="Arial"/>
      <family val="2"/>
    </font>
    <font>
      <sz val="18"/>
      <color theme="1"/>
      <name val="Calibri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4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4">
    <xf numFmtId="0" fontId="0" fillId="0" borderId="0" xfId="0"/>
    <xf numFmtId="9" fontId="0" fillId="0" borderId="5" xfId="0" applyNumberFormat="1" applyBorder="1" applyProtection="1"/>
    <xf numFmtId="165" fontId="0" fillId="0" borderId="5" xfId="1" applyFont="1" applyBorder="1" applyProtection="1"/>
    <xf numFmtId="9" fontId="0" fillId="0" borderId="5" xfId="0" applyNumberFormat="1" applyBorder="1" applyProtection="1">
      <protection locked="0"/>
    </xf>
    <xf numFmtId="165" fontId="3" fillId="4" borderId="5" xfId="1" applyFont="1" applyFill="1" applyBorder="1" applyProtection="1"/>
    <xf numFmtId="9" fontId="3" fillId="4" borderId="5" xfId="0" applyNumberFormat="1" applyFont="1" applyFill="1" applyBorder="1" applyProtection="1"/>
    <xf numFmtId="165" fontId="6" fillId="0" borderId="5" xfId="1" applyFont="1" applyFill="1" applyBorder="1" applyProtection="1">
      <protection locked="0"/>
    </xf>
    <xf numFmtId="9" fontId="6" fillId="0" borderId="5" xfId="0" applyNumberFormat="1" applyFont="1" applyFill="1" applyBorder="1" applyProtection="1"/>
    <xf numFmtId="9" fontId="0" fillId="0" borderId="5" xfId="0" applyNumberFormat="1" applyBorder="1" applyAlignment="1" applyProtection="1">
      <alignment horizontal="right"/>
    </xf>
    <xf numFmtId="165" fontId="3" fillId="4" borderId="8" xfId="1" applyFont="1" applyFill="1" applyBorder="1" applyProtection="1"/>
    <xf numFmtId="9" fontId="3" fillId="4" borderId="8" xfId="0" applyNumberFormat="1" applyFont="1" applyFill="1" applyBorder="1" applyAlignment="1" applyProtection="1">
      <alignment horizontal="right"/>
    </xf>
    <xf numFmtId="165" fontId="3" fillId="4" borderId="8" xfId="1" applyFont="1" applyFill="1" applyBorder="1" applyAlignment="1" applyProtection="1">
      <alignment horizontal="right"/>
    </xf>
    <xf numFmtId="165" fontId="3" fillId="4" borderId="13" xfId="1" applyFont="1" applyFill="1" applyBorder="1" applyAlignment="1" applyProtection="1">
      <alignment horizontal="right"/>
    </xf>
    <xf numFmtId="9" fontId="3" fillId="4" borderId="13" xfId="0" applyNumberFormat="1" applyFont="1" applyFill="1" applyBorder="1" applyAlignment="1" applyProtection="1">
      <alignment horizontal="center"/>
    </xf>
    <xf numFmtId="165" fontId="7" fillId="8" borderId="5" xfId="1" applyFont="1" applyFill="1" applyBorder="1" applyProtection="1"/>
    <xf numFmtId="165" fontId="3" fillId="0" borderId="0" xfId="1" applyFont="1" applyFill="1" applyBorder="1" applyAlignment="1" applyProtection="1">
      <alignment horizontal="right"/>
    </xf>
    <xf numFmtId="9" fontId="3" fillId="0" borderId="0" xfId="0" applyNumberFormat="1" applyFont="1" applyFill="1" applyBorder="1" applyAlignment="1" applyProtection="1">
      <alignment horizontal="center"/>
    </xf>
    <xf numFmtId="9" fontId="0" fillId="0" borderId="5" xfId="0" applyNumberFormat="1" applyFill="1" applyBorder="1" applyProtection="1"/>
    <xf numFmtId="165" fontId="0" fillId="0" borderId="5" xfId="1" applyFont="1" applyFill="1" applyBorder="1" applyProtection="1"/>
    <xf numFmtId="0" fontId="0" fillId="0" borderId="31" xfId="0" applyBorder="1" applyProtection="1">
      <protection locked="0"/>
    </xf>
    <xf numFmtId="165" fontId="0" fillId="4" borderId="5" xfId="1" applyFont="1" applyFill="1" applyBorder="1" applyProtection="1"/>
    <xf numFmtId="165" fontId="0" fillId="0" borderId="32" xfId="1" applyFont="1" applyBorder="1" applyProtection="1">
      <protection locked="0"/>
    </xf>
    <xf numFmtId="165" fontId="0" fillId="0" borderId="5" xfId="1" applyFont="1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7" fontId="4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/>
    <xf numFmtId="0" fontId="0" fillId="0" borderId="20" xfId="0" applyBorder="1" applyProtection="1"/>
    <xf numFmtId="0" fontId="0" fillId="0" borderId="31" xfId="0" applyBorder="1" applyProtection="1"/>
    <xf numFmtId="0" fontId="0" fillId="4" borderId="31" xfId="0" applyFill="1" applyBorder="1" applyProtection="1"/>
    <xf numFmtId="165" fontId="7" fillId="4" borderId="32" xfId="1" applyFont="1" applyFill="1" applyBorder="1" applyProtection="1"/>
    <xf numFmtId="0" fontId="0" fillId="4" borderId="16" xfId="0" applyFill="1" applyBorder="1" applyProtection="1"/>
    <xf numFmtId="165" fontId="7" fillId="4" borderId="17" xfId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165" fontId="7" fillId="0" borderId="0" xfId="1" applyFont="1" applyFill="1" applyBorder="1" applyProtection="1"/>
    <xf numFmtId="0" fontId="3" fillId="4" borderId="14" xfId="0" applyFont="1" applyFill="1" applyBorder="1" applyAlignment="1" applyProtection="1">
      <alignment horizontal="center" vertical="center"/>
    </xf>
    <xf numFmtId="0" fontId="3" fillId="4" borderId="39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11" fillId="5" borderId="5" xfId="0" applyFont="1" applyFill="1" applyBorder="1" applyAlignment="1" applyProtection="1">
      <alignment horizontal="left"/>
    </xf>
    <xf numFmtId="0" fontId="0" fillId="0" borderId="5" xfId="0" applyBorder="1" applyProtection="1"/>
    <xf numFmtId="0" fontId="3" fillId="4" borderId="8" xfId="0" applyFont="1" applyFill="1" applyBorder="1" applyAlignment="1" applyProtection="1">
      <alignment horizontal="left"/>
    </xf>
    <xf numFmtId="9" fontId="3" fillId="6" borderId="8" xfId="0" applyNumberFormat="1" applyFont="1" applyFill="1" applyBorder="1" applyAlignment="1" applyProtection="1">
      <alignment horizontal="right"/>
    </xf>
    <xf numFmtId="0" fontId="11" fillId="10" borderId="5" xfId="0" applyFont="1" applyFill="1" applyBorder="1" applyAlignment="1" applyProtection="1">
      <alignment horizontal="left"/>
    </xf>
    <xf numFmtId="4" fontId="0" fillId="0" borderId="5" xfId="0" applyNumberFormat="1" applyBorder="1" applyProtection="1"/>
    <xf numFmtId="4" fontId="0" fillId="0" borderId="5" xfId="0" applyNumberFormat="1" applyBorder="1" applyAlignment="1" applyProtection="1">
      <alignment horizontal="right"/>
    </xf>
    <xf numFmtId="0" fontId="3" fillId="4" borderId="16" xfId="0" applyFont="1" applyFill="1" applyBorder="1" applyAlignment="1" applyProtection="1">
      <alignment horizontal="center"/>
    </xf>
    <xf numFmtId="9" fontId="3" fillId="6" borderId="13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7" borderId="3" xfId="0" applyFill="1" applyBorder="1" applyAlignment="1" applyProtection="1"/>
    <xf numFmtId="9" fontId="0" fillId="0" borderId="0" xfId="0" applyNumberFormat="1" applyProtection="1"/>
    <xf numFmtId="9" fontId="0" fillId="0" borderId="0" xfId="0" applyNumberFormat="1" applyBorder="1" applyProtection="1"/>
    <xf numFmtId="0" fontId="6" fillId="0" borderId="0" xfId="0" applyFont="1" applyBorder="1" applyProtection="1"/>
    <xf numFmtId="0" fontId="3" fillId="0" borderId="0" xfId="0" applyFont="1" applyFill="1" applyBorder="1" applyProtection="1"/>
    <xf numFmtId="165" fontId="5" fillId="0" borderId="0" xfId="1" applyFont="1" applyFill="1" applyBorder="1" applyAlignment="1" applyProtection="1"/>
    <xf numFmtId="0" fontId="0" fillId="0" borderId="8" xfId="0" applyBorder="1" applyProtection="1"/>
    <xf numFmtId="168" fontId="0" fillId="0" borderId="23" xfId="0" applyNumberFormat="1" applyBorder="1" applyProtection="1"/>
    <xf numFmtId="0" fontId="0" fillId="0" borderId="31" xfId="0" applyBorder="1" applyAlignment="1" applyProtection="1">
      <alignment horizontal="right"/>
      <protection locked="0"/>
    </xf>
    <xf numFmtId="0" fontId="0" fillId="0" borderId="9" xfId="0" applyBorder="1" applyProtection="1"/>
    <xf numFmtId="168" fontId="0" fillId="9" borderId="52" xfId="0" applyNumberFormat="1" applyFill="1" applyBorder="1" applyProtection="1"/>
    <xf numFmtId="9" fontId="6" fillId="0" borderId="5" xfId="0" applyNumberFormat="1" applyFont="1" applyFill="1" applyBorder="1" applyProtection="1">
      <protection locked="0"/>
    </xf>
    <xf numFmtId="0" fontId="11" fillId="4" borderId="5" xfId="0" applyFont="1" applyFill="1" applyBorder="1" applyAlignment="1" applyProtection="1">
      <alignment horizontal="left"/>
    </xf>
    <xf numFmtId="165" fontId="11" fillId="4" borderId="5" xfId="0" applyNumberFormat="1" applyFont="1" applyFill="1" applyBorder="1" applyAlignment="1" applyProtection="1">
      <alignment horizontal="left"/>
    </xf>
    <xf numFmtId="165" fontId="0" fillId="0" borderId="9" xfId="1" applyFont="1" applyBorder="1" applyProtection="1">
      <protection locked="0"/>
    </xf>
    <xf numFmtId="9" fontId="0" fillId="0" borderId="9" xfId="0" applyNumberFormat="1" applyBorder="1" applyAlignment="1" applyProtection="1">
      <alignment horizontal="right"/>
    </xf>
    <xf numFmtId="165" fontId="7" fillId="0" borderId="32" xfId="1" applyFont="1" applyFill="1" applyBorder="1" applyProtection="1">
      <protection locked="0"/>
    </xf>
    <xf numFmtId="9" fontId="0" fillId="0" borderId="5" xfId="0" applyNumberFormat="1" applyBorder="1" applyAlignment="1" applyProtection="1">
      <alignment horizontal="right"/>
      <protection locked="0"/>
    </xf>
    <xf numFmtId="9" fontId="0" fillId="0" borderId="9" xfId="0" applyNumberFormat="1" applyBorder="1" applyAlignment="1" applyProtection="1">
      <alignment horizontal="right"/>
      <protection locked="0"/>
    </xf>
    <xf numFmtId="0" fontId="11" fillId="10" borderId="9" xfId="0" applyFont="1" applyFill="1" applyBorder="1" applyAlignment="1" applyProtection="1">
      <alignment horizontal="left"/>
      <protection locked="0"/>
    </xf>
    <xf numFmtId="0" fontId="6" fillId="0" borderId="31" xfId="0" applyFont="1" applyBorder="1" applyProtection="1">
      <protection locked="0"/>
    </xf>
    <xf numFmtId="165" fontId="0" fillId="0" borderId="5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3" fillId="4" borderId="13" xfId="0" applyFont="1" applyFill="1" applyBorder="1" applyAlignment="1" applyProtection="1">
      <alignment horizontal="center" vertical="center"/>
    </xf>
    <xf numFmtId="165" fontId="3" fillId="4" borderId="6" xfId="1" applyFont="1" applyFill="1" applyBorder="1" applyAlignment="1" applyProtection="1">
      <alignment horizontal="right"/>
    </xf>
    <xf numFmtId="165" fontId="0" fillId="0" borderId="5" xfId="1" applyFont="1" applyBorder="1" applyAlignment="1" applyProtection="1">
      <alignment horizontal="right"/>
    </xf>
    <xf numFmtId="165" fontId="0" fillId="0" borderId="1" xfId="1" applyFont="1" applyBorder="1" applyAlignment="1" applyProtection="1">
      <alignment horizontal="right"/>
    </xf>
    <xf numFmtId="0" fontId="15" fillId="0" borderId="24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vertical="center"/>
    </xf>
    <xf numFmtId="0" fontId="4" fillId="0" borderId="5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165" fontId="0" fillId="0" borderId="0" xfId="0" applyNumberFormat="1" applyBorder="1" applyAlignment="1" applyProtection="1"/>
    <xf numFmtId="0" fontId="8" fillId="4" borderId="31" xfId="0" applyFont="1" applyFill="1" applyBorder="1" applyProtection="1"/>
    <xf numFmtId="0" fontId="3" fillId="4" borderId="31" xfId="0" applyFont="1" applyFill="1" applyBorder="1" applyProtection="1"/>
    <xf numFmtId="0" fontId="11" fillId="4" borderId="61" xfId="0" applyFont="1" applyFill="1" applyBorder="1" applyAlignment="1" applyProtection="1">
      <alignment horizontal="center"/>
    </xf>
    <xf numFmtId="0" fontId="0" fillId="4" borderId="62" xfId="0" applyFill="1" applyBorder="1" applyProtection="1"/>
    <xf numFmtId="0" fontId="0" fillId="0" borderId="62" xfId="0" applyBorder="1" applyAlignment="1" applyProtection="1">
      <alignment horizontal="right"/>
      <protection locked="0"/>
    </xf>
    <xf numFmtId="0" fontId="0" fillId="0" borderId="62" xfId="0" applyBorder="1" applyProtection="1">
      <protection locked="0"/>
    </xf>
    <xf numFmtId="0" fontId="0" fillId="0" borderId="62" xfId="0" applyBorder="1" applyProtection="1"/>
    <xf numFmtId="0" fontId="0" fillId="0" borderId="18" xfId="0" applyBorder="1" applyProtection="1">
      <protection locked="0"/>
    </xf>
    <xf numFmtId="9" fontId="0" fillId="0" borderId="31" xfId="0" applyNumberFormat="1" applyBorder="1" applyAlignment="1" applyProtection="1">
      <alignment horizontal="left"/>
    </xf>
    <xf numFmtId="165" fontId="7" fillId="8" borderId="32" xfId="1" applyFont="1" applyFill="1" applyBorder="1" applyProtection="1"/>
    <xf numFmtId="9" fontId="3" fillId="4" borderId="16" xfId="0" applyNumberFormat="1" applyFont="1" applyFill="1" applyBorder="1" applyProtection="1"/>
    <xf numFmtId="0" fontId="3" fillId="4" borderId="13" xfId="0" applyFont="1" applyFill="1" applyBorder="1" applyAlignment="1" applyProtection="1">
      <alignment horizontal="center"/>
    </xf>
    <xf numFmtId="165" fontId="3" fillId="4" borderId="13" xfId="1" applyFont="1" applyFill="1" applyBorder="1" applyProtection="1"/>
    <xf numFmtId="165" fontId="3" fillId="4" borderId="17" xfId="1" applyFont="1" applyFill="1" applyBorder="1" applyProtection="1"/>
    <xf numFmtId="165" fontId="12" fillId="8" borderId="32" xfId="1" applyFont="1" applyFill="1" applyBorder="1" applyAlignment="1" applyProtection="1"/>
    <xf numFmtId="165" fontId="12" fillId="8" borderId="17" xfId="1" applyFont="1" applyFill="1" applyBorder="1" applyAlignment="1" applyProtection="1"/>
    <xf numFmtId="165" fontId="0" fillId="0" borderId="1" xfId="1" applyFont="1" applyBorder="1" applyAlignment="1" applyProtection="1">
      <alignment horizontal="right"/>
    </xf>
    <xf numFmtId="0" fontId="11" fillId="5" borderId="8" xfId="0" applyFont="1" applyFill="1" applyBorder="1" applyAlignment="1" applyProtection="1">
      <alignment horizontal="left"/>
    </xf>
    <xf numFmtId="165" fontId="0" fillId="0" borderId="8" xfId="1" applyFont="1" applyBorder="1" applyProtection="1">
      <protection locked="0"/>
    </xf>
    <xf numFmtId="9" fontId="0" fillId="0" borderId="8" xfId="0" applyNumberFormat="1" applyBorder="1" applyProtection="1">
      <protection locked="0"/>
    </xf>
    <xf numFmtId="0" fontId="11" fillId="10" borderId="9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3" fillId="4" borderId="31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4" borderId="32" xfId="0" applyFont="1" applyFill="1" applyBorder="1" applyAlignment="1" applyProtection="1">
      <alignment horizontal="center" vertical="center"/>
    </xf>
    <xf numFmtId="0" fontId="22" fillId="4" borderId="16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left"/>
    </xf>
    <xf numFmtId="165" fontId="3" fillId="4" borderId="14" xfId="1" applyFont="1" applyFill="1" applyBorder="1" applyAlignment="1" applyProtection="1">
      <alignment horizontal="center"/>
    </xf>
    <xf numFmtId="165" fontId="3" fillId="4" borderId="5" xfId="1" applyFont="1" applyFill="1" applyBorder="1" applyAlignment="1" applyProtection="1">
      <alignment horizontal="right"/>
    </xf>
    <xf numFmtId="165" fontId="8" fillId="4" borderId="5" xfId="1" applyFont="1" applyFill="1" applyBorder="1" applyAlignment="1" applyProtection="1">
      <alignment horizontal="right"/>
    </xf>
    <xf numFmtId="0" fontId="3" fillId="4" borderId="23" xfId="0" applyFont="1" applyFill="1" applyBorder="1" applyAlignment="1" applyProtection="1">
      <alignment horizontal="center" vertical="center"/>
    </xf>
    <xf numFmtId="165" fontId="9" fillId="4" borderId="13" xfId="1" applyFont="1" applyFill="1" applyBorder="1" applyProtection="1"/>
    <xf numFmtId="165" fontId="0" fillId="4" borderId="1" xfId="1" applyFont="1" applyFill="1" applyBorder="1" applyProtection="1">
      <protection locked="0"/>
    </xf>
    <xf numFmtId="165" fontId="0" fillId="4" borderId="5" xfId="1" applyFont="1" applyFill="1" applyBorder="1" applyProtection="1">
      <protection locked="0"/>
    </xf>
    <xf numFmtId="165" fontId="0" fillId="4" borderId="1" xfId="1" applyFont="1" applyFill="1" applyBorder="1" applyAlignment="1" applyProtection="1">
      <alignment horizontal="right"/>
      <protection locked="0"/>
    </xf>
    <xf numFmtId="165" fontId="0" fillId="4" borderId="10" xfId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center"/>
    </xf>
    <xf numFmtId="0" fontId="0" fillId="0" borderId="53" xfId="0" applyBorder="1" applyAlignment="1" applyProtection="1">
      <alignment horizontal="center" vertical="center" wrapText="1"/>
    </xf>
    <xf numFmtId="0" fontId="0" fillId="0" borderId="19" xfId="0" applyBorder="1" applyAlignment="1" applyProtection="1"/>
    <xf numFmtId="0" fontId="3" fillId="0" borderId="0" xfId="0" applyFont="1" applyFill="1" applyBorder="1" applyAlignment="1" applyProtection="1"/>
    <xf numFmtId="0" fontId="3" fillId="0" borderId="64" xfId="0" applyFont="1" applyFill="1" applyBorder="1" applyAlignment="1" applyProtection="1"/>
    <xf numFmtId="0" fontId="11" fillId="0" borderId="19" xfId="0" applyFont="1" applyBorder="1" applyAlignment="1" applyProtection="1"/>
    <xf numFmtId="0" fontId="11" fillId="0" borderId="64" xfId="0" applyFont="1" applyBorder="1" applyAlignment="1" applyProtection="1"/>
    <xf numFmtId="0" fontId="28" fillId="0" borderId="53" xfId="0" applyFont="1" applyBorder="1" applyAlignment="1" applyProtection="1">
      <alignment horizontal="center"/>
    </xf>
    <xf numFmtId="0" fontId="30" fillId="0" borderId="55" xfId="0" applyFont="1" applyBorder="1" applyAlignment="1" applyProtection="1">
      <alignment horizontal="left" vertical="top" wrapText="1"/>
    </xf>
    <xf numFmtId="0" fontId="30" fillId="0" borderId="0" xfId="0" applyFont="1" applyBorder="1" applyAlignment="1" applyProtection="1">
      <alignment horizontal="left" vertical="top" wrapText="1"/>
    </xf>
    <xf numFmtId="0" fontId="30" fillId="0" borderId="54" xfId="0" applyFont="1" applyBorder="1" applyAlignment="1" applyProtection="1">
      <alignment horizontal="left" vertical="top" wrapText="1"/>
    </xf>
    <xf numFmtId="0" fontId="30" fillId="0" borderId="55" xfId="0" applyFont="1" applyBorder="1" applyProtection="1"/>
    <xf numFmtId="0" fontId="30" fillId="0" borderId="0" xfId="0" applyFont="1" applyBorder="1" applyProtection="1"/>
    <xf numFmtId="0" fontId="30" fillId="0" borderId="54" xfId="0" applyFont="1" applyBorder="1" applyProtection="1"/>
    <xf numFmtId="10" fontId="35" fillId="0" borderId="5" xfId="0" applyNumberFormat="1" applyFont="1" applyFill="1" applyBorder="1" applyProtection="1"/>
    <xf numFmtId="170" fontId="13" fillId="0" borderId="9" xfId="0" applyNumberFormat="1" applyFont="1" applyBorder="1" applyProtection="1"/>
    <xf numFmtId="0" fontId="16" fillId="3" borderId="36" xfId="0" applyFont="1" applyFill="1" applyBorder="1" applyAlignment="1" applyProtection="1">
      <alignment horizontal="center"/>
    </xf>
    <xf numFmtId="0" fontId="16" fillId="3" borderId="37" xfId="0" applyFont="1" applyFill="1" applyBorder="1" applyAlignment="1" applyProtection="1">
      <alignment horizontal="center"/>
    </xf>
    <xf numFmtId="0" fontId="16" fillId="3" borderId="38" xfId="0" applyFont="1" applyFill="1" applyBorder="1" applyAlignment="1" applyProtection="1">
      <alignment horizontal="center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165" fontId="0" fillId="0" borderId="1" xfId="1" applyFont="1" applyBorder="1" applyAlignment="1" applyProtection="1">
      <alignment horizontal="right"/>
    </xf>
    <xf numFmtId="165" fontId="0" fillId="0" borderId="3" xfId="1" applyFont="1" applyBorder="1" applyAlignment="1" applyProtection="1">
      <alignment horizontal="right"/>
    </xf>
    <xf numFmtId="165" fontId="7" fillId="8" borderId="1" xfId="1" applyFont="1" applyFill="1" applyBorder="1" applyAlignment="1" applyProtection="1">
      <alignment horizontal="right"/>
    </xf>
    <xf numFmtId="165" fontId="7" fillId="8" borderId="2" xfId="1" applyFont="1" applyFill="1" applyBorder="1" applyAlignment="1" applyProtection="1">
      <alignment horizontal="right"/>
    </xf>
    <xf numFmtId="165" fontId="7" fillId="8" borderId="33" xfId="1" applyFont="1" applyFill="1" applyBorder="1" applyAlignment="1" applyProtection="1">
      <alignment horizontal="right"/>
    </xf>
    <xf numFmtId="0" fontId="0" fillId="0" borderId="3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65" fontId="3" fillId="4" borderId="5" xfId="0" applyNumberFormat="1" applyFont="1" applyFill="1" applyBorder="1" applyAlignment="1" applyProtection="1">
      <alignment horizontal="center"/>
    </xf>
    <xf numFmtId="165" fontId="0" fillId="0" borderId="5" xfId="1" applyFont="1" applyBorder="1" applyAlignment="1" applyProtection="1">
      <alignment horizontal="right"/>
      <protection locked="0"/>
    </xf>
    <xf numFmtId="165" fontId="0" fillId="0" borderId="32" xfId="1" applyFont="1" applyBorder="1" applyAlignment="1" applyProtection="1">
      <alignment horizontal="right"/>
      <protection locked="0"/>
    </xf>
    <xf numFmtId="0" fontId="11" fillId="0" borderId="16" xfId="0" applyFont="1" applyBorder="1" applyAlignment="1" applyProtection="1">
      <alignment horizontal="left"/>
    </xf>
    <xf numFmtId="0" fontId="11" fillId="0" borderId="13" xfId="0" applyFont="1" applyBorder="1" applyAlignment="1" applyProtection="1">
      <alignment horizontal="left"/>
    </xf>
    <xf numFmtId="165" fontId="3" fillId="4" borderId="13" xfId="0" applyNumberFormat="1" applyFont="1" applyFill="1" applyBorder="1" applyAlignment="1" applyProtection="1">
      <alignment horizontal="center"/>
    </xf>
    <xf numFmtId="165" fontId="11" fillId="9" borderId="13" xfId="1" applyFont="1" applyFill="1" applyBorder="1" applyAlignment="1" applyProtection="1">
      <alignment horizontal="right"/>
    </xf>
    <xf numFmtId="165" fontId="11" fillId="9" borderId="17" xfId="1" applyFont="1" applyFill="1" applyBorder="1" applyAlignment="1" applyProtection="1">
      <alignment horizontal="right"/>
    </xf>
    <xf numFmtId="0" fontId="19" fillId="11" borderId="58" xfId="0" applyFont="1" applyFill="1" applyBorder="1" applyAlignment="1" applyProtection="1">
      <alignment horizontal="center" vertical="center" textRotation="90"/>
    </xf>
    <xf numFmtId="0" fontId="19" fillId="11" borderId="59" xfId="0" applyFont="1" applyFill="1" applyBorder="1" applyAlignment="1" applyProtection="1">
      <alignment horizontal="center" vertical="center" textRotation="90"/>
    </xf>
    <xf numFmtId="0" fontId="19" fillId="11" borderId="60" xfId="0" applyFont="1" applyFill="1" applyBorder="1" applyAlignment="1" applyProtection="1">
      <alignment horizontal="center" vertical="center" textRotation="90"/>
    </xf>
    <xf numFmtId="0" fontId="13" fillId="11" borderId="58" xfId="0" applyFont="1" applyFill="1" applyBorder="1" applyAlignment="1" applyProtection="1">
      <alignment horizontal="center" vertical="center" textRotation="90"/>
    </xf>
    <xf numFmtId="0" fontId="13" fillId="11" borderId="59" xfId="0" applyFont="1" applyFill="1" applyBorder="1" applyAlignment="1" applyProtection="1">
      <alignment horizontal="center" vertical="center" textRotation="90"/>
    </xf>
    <xf numFmtId="0" fontId="13" fillId="11" borderId="60" xfId="0" applyFont="1" applyFill="1" applyBorder="1" applyAlignment="1" applyProtection="1">
      <alignment horizontal="center" vertical="center" textRotation="90"/>
    </xf>
    <xf numFmtId="165" fontId="6" fillId="0" borderId="1" xfId="1" applyFont="1" applyFill="1" applyBorder="1" applyAlignment="1" applyProtection="1">
      <alignment horizontal="right"/>
      <protection locked="0"/>
    </xf>
    <xf numFmtId="165" fontId="6" fillId="0" borderId="3" xfId="1" applyFont="1" applyFill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165" fontId="0" fillId="0" borderId="1" xfId="1" applyFont="1" applyBorder="1" applyAlignment="1" applyProtection="1">
      <alignment horizontal="right"/>
      <protection locked="0"/>
    </xf>
    <xf numFmtId="165" fontId="0" fillId="0" borderId="3" xfId="1" applyFont="1" applyBorder="1" applyAlignment="1" applyProtection="1">
      <alignment horizontal="right"/>
      <protection locked="0"/>
    </xf>
    <xf numFmtId="0" fontId="0" fillId="0" borderId="54" xfId="0" applyBorder="1" applyAlignment="1" applyProtection="1">
      <alignment horizontal="center" vertical="center" wrapText="1"/>
    </xf>
    <xf numFmtId="165" fontId="6" fillId="0" borderId="1" xfId="1" applyFont="1" applyBorder="1" applyAlignment="1" applyProtection="1">
      <alignment horizontal="right"/>
      <protection locked="0"/>
    </xf>
    <xf numFmtId="165" fontId="6" fillId="0" borderId="3" xfId="1" applyFont="1" applyBorder="1" applyAlignment="1" applyProtection="1">
      <alignment horizontal="right"/>
      <protection locked="0"/>
    </xf>
    <xf numFmtId="0" fontId="26" fillId="0" borderId="1" xfId="0" applyFont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165" fontId="3" fillId="4" borderId="14" xfId="1" applyFont="1" applyFill="1" applyBorder="1" applyAlignment="1" applyProtection="1">
      <alignment horizontal="right"/>
    </xf>
    <xf numFmtId="165" fontId="3" fillId="4" borderId="15" xfId="1" applyFont="1" applyFill="1" applyBorder="1" applyAlignment="1" applyProtection="1">
      <alignment horizontal="right"/>
    </xf>
    <xf numFmtId="0" fontId="3" fillId="4" borderId="14" xfId="0" applyFont="1" applyFill="1" applyBorder="1" applyAlignment="1" applyProtection="1">
      <alignment horizontal="left"/>
    </xf>
    <xf numFmtId="0" fontId="3" fillId="4" borderId="30" xfId="0" applyFont="1" applyFill="1" applyBorder="1" applyAlignment="1" applyProtection="1">
      <alignment horizontal="left"/>
    </xf>
    <xf numFmtId="0" fontId="3" fillId="4" borderId="15" xfId="0" applyFont="1" applyFill="1" applyBorder="1" applyAlignment="1" applyProtection="1">
      <alignment horizontal="left"/>
    </xf>
    <xf numFmtId="0" fontId="20" fillId="2" borderId="35" xfId="0" applyFont="1" applyFill="1" applyBorder="1" applyAlignment="1" applyProtection="1">
      <alignment horizontal="center" vertical="center"/>
    </xf>
    <xf numFmtId="0" fontId="20" fillId="2" borderId="29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left"/>
      <protection locked="0"/>
    </xf>
    <xf numFmtId="0" fontId="26" fillId="0" borderId="1" xfId="0" applyFont="1" applyFill="1" applyBorder="1" applyAlignment="1" applyProtection="1">
      <alignment horizontal="left" wrapText="1"/>
      <protection locked="0"/>
    </xf>
    <xf numFmtId="0" fontId="26" fillId="0" borderId="2" xfId="0" applyFont="1" applyFill="1" applyBorder="1" applyAlignment="1" applyProtection="1">
      <alignment horizontal="left" wrapText="1"/>
      <protection locked="0"/>
    </xf>
    <xf numFmtId="0" fontId="26" fillId="0" borderId="3" xfId="0" applyFont="1" applyFill="1" applyBorder="1" applyAlignment="1" applyProtection="1">
      <alignment horizontal="left" wrapText="1"/>
      <protection locked="0"/>
    </xf>
    <xf numFmtId="165" fontId="3" fillId="4" borderId="1" xfId="1" applyFont="1" applyFill="1" applyBorder="1" applyAlignment="1" applyProtection="1">
      <alignment horizontal="right" wrapText="1"/>
    </xf>
    <xf numFmtId="165" fontId="3" fillId="4" borderId="3" xfId="1" applyFont="1" applyFill="1" applyBorder="1" applyAlignment="1" applyProtection="1">
      <alignment horizontal="right" wrapText="1"/>
    </xf>
    <xf numFmtId="0" fontId="22" fillId="4" borderId="5" xfId="0" applyFont="1" applyFill="1" applyBorder="1" applyAlignment="1" applyProtection="1"/>
    <xf numFmtId="0" fontId="0" fillId="0" borderId="16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39" fontId="10" fillId="9" borderId="13" xfId="0" applyNumberFormat="1" applyFont="1" applyFill="1" applyBorder="1" applyAlignment="1" applyProtection="1">
      <alignment horizontal="right"/>
    </xf>
    <xf numFmtId="0" fontId="13" fillId="0" borderId="40" xfId="0" applyFont="1" applyBorder="1" applyAlignment="1" applyProtection="1">
      <alignment horizontal="center" wrapText="1"/>
    </xf>
    <xf numFmtId="0" fontId="13" fillId="0" borderId="41" xfId="0" applyFont="1" applyBorder="1" applyAlignment="1" applyProtection="1">
      <alignment horizontal="center" wrapText="1"/>
    </xf>
    <xf numFmtId="0" fontId="13" fillId="0" borderId="42" xfId="0" applyFont="1" applyBorder="1" applyAlignment="1" applyProtection="1">
      <alignment horizontal="center" wrapText="1"/>
    </xf>
    <xf numFmtId="0" fontId="27" fillId="0" borderId="39" xfId="0" applyFont="1" applyBorder="1" applyAlignment="1" applyProtection="1">
      <alignment horizontal="left" wrapText="1"/>
    </xf>
    <xf numFmtId="0" fontId="27" fillId="0" borderId="8" xfId="0" applyFont="1" applyBorder="1" applyAlignment="1" applyProtection="1">
      <alignment horizontal="left" wrapText="1"/>
    </xf>
    <xf numFmtId="0" fontId="27" fillId="0" borderId="46" xfId="0" applyFont="1" applyBorder="1" applyAlignment="1" applyProtection="1">
      <alignment horizontal="left" wrapText="1"/>
    </xf>
    <xf numFmtId="0" fontId="27" fillId="0" borderId="9" xfId="0" applyFont="1" applyBorder="1" applyAlignment="1" applyProtection="1">
      <alignment horizontal="left" wrapText="1"/>
    </xf>
    <xf numFmtId="0" fontId="31" fillId="0" borderId="40" xfId="0" applyFont="1" applyBorder="1" applyAlignment="1" applyProtection="1">
      <alignment horizontal="left" vertical="top" wrapText="1"/>
    </xf>
    <xf numFmtId="0" fontId="27" fillId="0" borderId="41" xfId="0" applyFont="1" applyBorder="1" applyAlignment="1" applyProtection="1">
      <alignment horizontal="left" vertical="top" wrapText="1"/>
    </xf>
    <xf numFmtId="0" fontId="27" fillId="0" borderId="42" xfId="0" applyFont="1" applyBorder="1" applyAlignment="1" applyProtection="1">
      <alignment horizontal="left" vertical="top" wrapText="1"/>
    </xf>
    <xf numFmtId="0" fontId="0" fillId="0" borderId="31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4" fontId="10" fillId="9" borderId="5" xfId="2" applyNumberFormat="1" applyFont="1" applyFill="1" applyBorder="1" applyAlignment="1" applyProtection="1">
      <alignment horizontal="right" vertical="center"/>
    </xf>
    <xf numFmtId="39" fontId="10" fillId="9" borderId="5" xfId="0" applyNumberFormat="1" applyFont="1" applyFill="1" applyBorder="1" applyAlignment="1" applyProtection="1">
      <alignment horizontal="right"/>
    </xf>
    <xf numFmtId="0" fontId="0" fillId="0" borderId="46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169" fontId="0" fillId="0" borderId="14" xfId="2" applyNumberFormat="1" applyFont="1" applyBorder="1" applyAlignment="1" applyProtection="1">
      <alignment horizontal="center"/>
    </xf>
    <xf numFmtId="169" fontId="0" fillId="0" borderId="15" xfId="2" applyNumberFormat="1" applyFont="1" applyBorder="1" applyAlignment="1" applyProtection="1">
      <alignment horizontal="center"/>
    </xf>
    <xf numFmtId="165" fontId="7" fillId="8" borderId="14" xfId="1" applyFont="1" applyFill="1" applyBorder="1" applyAlignment="1" applyProtection="1">
      <alignment horizontal="right"/>
    </xf>
    <xf numFmtId="165" fontId="7" fillId="8" borderId="30" xfId="1" applyFont="1" applyFill="1" applyBorder="1" applyAlignment="1" applyProtection="1">
      <alignment horizontal="right"/>
    </xf>
    <xf numFmtId="165" fontId="7" fillId="8" borderId="47" xfId="1" applyFont="1" applyFill="1" applyBorder="1" applyAlignment="1" applyProtection="1">
      <alignment horizontal="right"/>
    </xf>
    <xf numFmtId="0" fontId="3" fillId="0" borderId="24" xfId="0" applyFont="1" applyFill="1" applyBorder="1" applyAlignment="1" applyProtection="1">
      <alignment horizontal="left"/>
    </xf>
    <xf numFmtId="0" fontId="3" fillId="0" borderId="25" xfId="0" applyFont="1" applyFill="1" applyBorder="1" applyAlignment="1" applyProtection="1">
      <alignment horizontal="left"/>
    </xf>
    <xf numFmtId="0" fontId="3" fillId="0" borderId="48" xfId="0" applyFont="1" applyFill="1" applyBorder="1" applyAlignment="1" applyProtection="1">
      <alignment horizontal="left"/>
    </xf>
    <xf numFmtId="168" fontId="3" fillId="9" borderId="49" xfId="2" applyNumberFormat="1" applyFont="1" applyFill="1" applyBorder="1" applyAlignment="1" applyProtection="1">
      <alignment horizontal="center"/>
    </xf>
    <xf numFmtId="168" fontId="3" fillId="9" borderId="48" xfId="2" applyNumberFormat="1" applyFont="1" applyFill="1" applyBorder="1" applyAlignment="1" applyProtection="1">
      <alignment horizontal="center"/>
    </xf>
    <xf numFmtId="165" fontId="7" fillId="8" borderId="49" xfId="1" applyFont="1" applyFill="1" applyBorder="1" applyAlignment="1" applyProtection="1">
      <alignment horizontal="right"/>
    </xf>
    <xf numFmtId="165" fontId="7" fillId="8" borderId="25" xfId="1" applyFont="1" applyFill="1" applyBorder="1" applyAlignment="1" applyProtection="1">
      <alignment horizontal="right"/>
    </xf>
    <xf numFmtId="165" fontId="7" fillId="8" borderId="26" xfId="1" applyFont="1" applyFill="1" applyBorder="1" applyAlignment="1" applyProtection="1">
      <alignment horizontal="right"/>
    </xf>
    <xf numFmtId="0" fontId="3" fillId="0" borderId="39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165" fontId="3" fillId="0" borderId="8" xfId="1" applyFont="1" applyBorder="1" applyAlignment="1" applyProtection="1">
      <alignment horizontal="right"/>
    </xf>
    <xf numFmtId="165" fontId="3" fillId="0" borderId="6" xfId="1" applyFont="1" applyBorder="1" applyAlignment="1" applyProtection="1">
      <alignment horizontal="right"/>
    </xf>
    <xf numFmtId="165" fontId="3" fillId="0" borderId="4" xfId="1" applyFont="1" applyBorder="1" applyAlignment="1" applyProtection="1">
      <alignment horizontal="right"/>
    </xf>
    <xf numFmtId="165" fontId="3" fillId="0" borderId="44" xfId="1" applyFont="1" applyBorder="1" applyAlignment="1" applyProtection="1">
      <alignment horizontal="right"/>
    </xf>
    <xf numFmtId="9" fontId="3" fillId="4" borderId="31" xfId="0" applyNumberFormat="1" applyFont="1" applyFill="1" applyBorder="1" applyAlignment="1" applyProtection="1">
      <alignment horizontal="center"/>
    </xf>
    <xf numFmtId="9" fontId="3" fillId="4" borderId="5" xfId="0" applyNumberFormat="1" applyFont="1" applyFill="1" applyBorder="1" applyAlignment="1" applyProtection="1">
      <alignment horizontal="center"/>
    </xf>
    <xf numFmtId="9" fontId="3" fillId="4" borderId="32" xfId="0" applyNumberFormat="1" applyFont="1" applyFill="1" applyBorder="1" applyAlignment="1" applyProtection="1">
      <alignment horizontal="center"/>
    </xf>
    <xf numFmtId="168" fontId="0" fillId="0" borderId="1" xfId="2" applyNumberFormat="1" applyFont="1" applyBorder="1" applyAlignment="1" applyProtection="1">
      <alignment horizontal="center" wrapText="1"/>
    </xf>
    <xf numFmtId="168" fontId="0" fillId="0" borderId="3" xfId="2" applyNumberFormat="1" applyFont="1" applyBorder="1" applyAlignment="1" applyProtection="1">
      <alignment horizontal="center" wrapText="1"/>
    </xf>
    <xf numFmtId="165" fontId="7" fillId="8" borderId="5" xfId="1" applyFont="1" applyFill="1" applyBorder="1" applyAlignment="1" applyProtection="1">
      <alignment horizontal="right"/>
    </xf>
    <xf numFmtId="165" fontId="0" fillId="0" borderId="5" xfId="1" applyFont="1" applyBorder="1" applyAlignment="1" applyProtection="1">
      <alignment horizontal="right"/>
    </xf>
    <xf numFmtId="165" fontId="0" fillId="0" borderId="32" xfId="1" applyFont="1" applyBorder="1" applyAlignment="1" applyProtection="1">
      <alignment horizontal="right"/>
    </xf>
    <xf numFmtId="0" fontId="6" fillId="0" borderId="63" xfId="0" applyFont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165" fontId="0" fillId="0" borderId="14" xfId="1" applyFont="1" applyFill="1" applyBorder="1" applyAlignment="1" applyProtection="1">
      <alignment horizontal="right"/>
      <protection locked="0"/>
    </xf>
    <xf numFmtId="165" fontId="0" fillId="0" borderId="15" xfId="1" applyFont="1" applyFill="1" applyBorder="1" applyAlignment="1" applyProtection="1">
      <alignment horizontal="right"/>
      <protection locked="0"/>
    </xf>
    <xf numFmtId="165" fontId="0" fillId="0" borderId="14" xfId="1" applyFont="1" applyBorder="1" applyAlignment="1" applyProtection="1">
      <alignment horizontal="center"/>
      <protection locked="0"/>
    </xf>
    <xf numFmtId="165" fontId="0" fillId="0" borderId="30" xfId="1" applyFont="1" applyBorder="1" applyAlignment="1" applyProtection="1">
      <alignment horizontal="center"/>
      <protection locked="0"/>
    </xf>
    <xf numFmtId="165" fontId="0" fillId="0" borderId="47" xfId="1" applyFont="1" applyBorder="1" applyAlignment="1" applyProtection="1">
      <alignment horizontal="center"/>
      <protection locked="0"/>
    </xf>
    <xf numFmtId="165" fontId="0" fillId="0" borderId="1" xfId="1" applyFont="1" applyBorder="1" applyAlignment="1" applyProtection="1">
      <alignment horizontal="center" wrapText="1"/>
    </xf>
    <xf numFmtId="165" fontId="0" fillId="0" borderId="2" xfId="1" applyFont="1" applyBorder="1" applyAlignment="1" applyProtection="1">
      <alignment horizontal="center" wrapText="1"/>
    </xf>
    <xf numFmtId="165" fontId="0" fillId="0" borderId="33" xfId="1" applyFont="1" applyBorder="1" applyAlignment="1" applyProtection="1">
      <alignment horizontal="center" wrapText="1"/>
    </xf>
    <xf numFmtId="0" fontId="0" fillId="0" borderId="45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165" fontId="3" fillId="4" borderId="1" xfId="0" applyNumberFormat="1" applyFont="1" applyFill="1" applyBorder="1" applyAlignment="1" applyProtection="1">
      <alignment horizontal="right" wrapText="1"/>
    </xf>
    <xf numFmtId="165" fontId="3" fillId="4" borderId="3" xfId="0" applyNumberFormat="1" applyFont="1" applyFill="1" applyBorder="1" applyAlignment="1" applyProtection="1">
      <alignment horizontal="right" wrapText="1"/>
    </xf>
    <xf numFmtId="167" fontId="3" fillId="4" borderId="1" xfId="0" applyNumberFormat="1" applyFont="1" applyFill="1" applyBorder="1" applyAlignment="1" applyProtection="1">
      <alignment horizontal="right" wrapText="1"/>
    </xf>
    <xf numFmtId="167" fontId="3" fillId="4" borderId="2" xfId="0" applyNumberFormat="1" applyFont="1" applyFill="1" applyBorder="1" applyAlignment="1" applyProtection="1">
      <alignment horizontal="right" wrapText="1"/>
    </xf>
    <xf numFmtId="167" fontId="3" fillId="4" borderId="33" xfId="0" applyNumberFormat="1" applyFont="1" applyFill="1" applyBorder="1" applyAlignment="1" applyProtection="1">
      <alignment horizontal="right" wrapText="1"/>
    </xf>
    <xf numFmtId="167" fontId="3" fillId="4" borderId="5" xfId="0" applyNumberFormat="1" applyFont="1" applyFill="1" applyBorder="1" applyAlignment="1" applyProtection="1">
      <alignment horizontal="center"/>
    </xf>
    <xf numFmtId="167" fontId="3" fillId="4" borderId="32" xfId="0" applyNumberFormat="1" applyFont="1" applyFill="1" applyBorder="1" applyAlignment="1" applyProtection="1">
      <alignment horizontal="center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4" fontId="3" fillId="10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10" borderId="32" xfId="0" applyNumberFormat="1" applyFont="1" applyFill="1" applyBorder="1" applyAlignment="1" applyProtection="1">
      <alignment horizontal="right" vertical="center" wrapText="1"/>
      <protection locked="0"/>
    </xf>
    <xf numFmtId="165" fontId="11" fillId="4" borderId="13" xfId="1" applyFont="1" applyFill="1" applyBorder="1" applyAlignment="1" applyProtection="1">
      <alignment horizontal="center"/>
    </xf>
    <xf numFmtId="10" fontId="3" fillId="4" borderId="13" xfId="0" applyNumberFormat="1" applyFont="1" applyFill="1" applyBorder="1" applyAlignment="1" applyProtection="1">
      <alignment horizontal="center"/>
    </xf>
    <xf numFmtId="0" fontId="3" fillId="4" borderId="13" xfId="0" applyFont="1" applyFill="1" applyBorder="1" applyAlignment="1" applyProtection="1">
      <alignment horizontal="center"/>
    </xf>
    <xf numFmtId="0" fontId="16" fillId="3" borderId="40" xfId="0" applyFont="1" applyFill="1" applyBorder="1" applyAlignment="1" applyProtection="1">
      <alignment horizontal="center"/>
    </xf>
    <xf numFmtId="0" fontId="16" fillId="3" borderId="41" xfId="0" applyFont="1" applyFill="1" applyBorder="1" applyAlignment="1" applyProtection="1">
      <alignment horizontal="center"/>
    </xf>
    <xf numFmtId="0" fontId="16" fillId="3" borderId="42" xfId="0" applyFont="1" applyFill="1" applyBorder="1" applyAlignment="1" applyProtection="1">
      <alignment horizontal="center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166" fontId="0" fillId="0" borderId="1" xfId="0" applyNumberFormat="1" applyBorder="1" applyAlignment="1" applyProtection="1">
      <alignment horizontal="center"/>
    </xf>
    <xf numFmtId="166" fontId="0" fillId="0" borderId="3" xfId="0" applyNumberFormat="1" applyBorder="1" applyAlignment="1" applyProtection="1">
      <alignment horizontal="center"/>
    </xf>
    <xf numFmtId="165" fontId="0" fillId="0" borderId="5" xfId="1" applyFont="1" applyBorder="1" applyAlignment="1" applyProtection="1">
      <alignment horizontal="center"/>
    </xf>
    <xf numFmtId="165" fontId="0" fillId="0" borderId="5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6" fillId="2" borderId="24" xfId="0" applyFont="1" applyFill="1" applyBorder="1" applyAlignment="1" applyProtection="1">
      <alignment horizontal="center" vertical="center"/>
    </xf>
    <xf numFmtId="0" fontId="16" fillId="2" borderId="25" xfId="0" applyFont="1" applyFill="1" applyBorder="1" applyAlignment="1" applyProtection="1">
      <alignment horizontal="center" vertical="center"/>
    </xf>
    <xf numFmtId="0" fontId="16" fillId="2" borderId="26" xfId="0" applyFont="1" applyFill="1" applyBorder="1" applyAlignment="1" applyProtection="1">
      <alignment horizontal="center" vertical="center"/>
    </xf>
    <xf numFmtId="9" fontId="3" fillId="4" borderId="27" xfId="0" applyNumberFormat="1" applyFont="1" applyFill="1" applyBorder="1" applyAlignment="1" applyProtection="1">
      <alignment horizontal="center" vertical="center" wrapText="1"/>
    </xf>
    <xf numFmtId="0" fontId="0" fillId="4" borderId="28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11" fillId="4" borderId="10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3" fillId="4" borderId="50" xfId="0" applyFont="1" applyFill="1" applyBorder="1" applyAlignment="1" applyProtection="1">
      <alignment horizontal="center" vertical="center" wrapText="1"/>
    </xf>
    <xf numFmtId="165" fontId="11" fillId="4" borderId="1" xfId="0" applyNumberFormat="1" applyFont="1" applyFill="1" applyBorder="1" applyAlignment="1" applyProtection="1">
      <alignment horizontal="center" wrapText="1"/>
    </xf>
    <xf numFmtId="0" fontId="11" fillId="4" borderId="3" xfId="0" applyFont="1" applyFill="1" applyBorder="1" applyAlignment="1" applyProtection="1">
      <alignment horizontal="center" wrapText="1"/>
    </xf>
    <xf numFmtId="165" fontId="0" fillId="0" borderId="1" xfId="1" applyFont="1" applyBorder="1" applyAlignment="1" applyProtection="1">
      <alignment horizontal="center"/>
      <protection locked="0"/>
    </xf>
    <xf numFmtId="165" fontId="0" fillId="0" borderId="3" xfId="1" applyFont="1" applyBorder="1" applyAlignment="1" applyProtection="1">
      <alignment horizontal="center"/>
      <protection locked="0"/>
    </xf>
    <xf numFmtId="165" fontId="3" fillId="4" borderId="6" xfId="1" applyFont="1" applyFill="1" applyBorder="1" applyAlignment="1" applyProtection="1">
      <alignment horizontal="right"/>
    </xf>
    <xf numFmtId="165" fontId="3" fillId="4" borderId="7" xfId="1" applyFont="1" applyFill="1" applyBorder="1" applyAlignment="1" applyProtection="1">
      <alignment horizontal="right"/>
    </xf>
    <xf numFmtId="0" fontId="0" fillId="0" borderId="5" xfId="0" applyFont="1" applyBorder="1" applyAlignment="1" applyProtection="1">
      <protection locked="0"/>
    </xf>
    <xf numFmtId="165" fontId="3" fillId="4" borderId="1" xfId="1" applyFont="1" applyFill="1" applyBorder="1" applyAlignment="1" applyProtection="1">
      <alignment horizontal="right"/>
    </xf>
    <xf numFmtId="165" fontId="3" fillId="4" borderId="3" xfId="1" applyFont="1" applyFill="1" applyBorder="1" applyAlignment="1" applyProtection="1">
      <alignment horizontal="right"/>
    </xf>
    <xf numFmtId="0" fontId="26" fillId="0" borderId="5" xfId="0" applyFont="1" applyBorder="1" applyAlignment="1" applyProtection="1">
      <protection locked="0"/>
    </xf>
    <xf numFmtId="0" fontId="2" fillId="9" borderId="20" xfId="0" applyFont="1" applyFill="1" applyBorder="1" applyAlignment="1" applyProtection="1">
      <alignment horizontal="center" vertical="center" wrapText="1"/>
    </xf>
    <xf numFmtId="0" fontId="2" fillId="9" borderId="19" xfId="0" applyFont="1" applyFill="1" applyBorder="1" applyAlignment="1" applyProtection="1">
      <alignment horizontal="center" vertical="center"/>
    </xf>
    <xf numFmtId="0" fontId="2" fillId="9" borderId="21" xfId="0" applyFont="1" applyFill="1" applyBorder="1" applyAlignment="1" applyProtection="1">
      <alignment horizontal="center" vertical="center"/>
    </xf>
    <xf numFmtId="0" fontId="20" fillId="2" borderId="11" xfId="0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2" fillId="4" borderId="1" xfId="0" applyFont="1" applyFill="1" applyBorder="1" applyAlignment="1" applyProtection="1">
      <alignment horizontal="center" vertical="center"/>
    </xf>
    <xf numFmtId="0" fontId="22" fillId="4" borderId="2" xfId="0" applyFont="1" applyFill="1" applyBorder="1" applyAlignment="1" applyProtection="1">
      <alignment horizontal="center" vertical="center"/>
    </xf>
    <xf numFmtId="0" fontId="22" fillId="4" borderId="3" xfId="0" applyFont="1" applyFill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left"/>
      <protection locked="0"/>
    </xf>
    <xf numFmtId="0" fontId="26" fillId="0" borderId="3" xfId="0" applyFont="1" applyBorder="1" applyAlignment="1" applyProtection="1">
      <alignment horizontal="left"/>
      <protection locked="0"/>
    </xf>
    <xf numFmtId="0" fontId="23" fillId="0" borderId="24" xfId="0" applyFont="1" applyBorder="1" applyAlignment="1" applyProtection="1">
      <alignment horizontal="left" vertical="center"/>
      <protection locked="0"/>
    </xf>
    <xf numFmtId="0" fontId="23" fillId="0" borderId="25" xfId="0" applyFont="1" applyBorder="1" applyAlignment="1" applyProtection="1">
      <alignment horizontal="left" vertical="center"/>
      <protection locked="0"/>
    </xf>
    <xf numFmtId="0" fontId="23" fillId="0" borderId="26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center" vertical="center"/>
    </xf>
    <xf numFmtId="0" fontId="17" fillId="0" borderId="26" xfId="0" applyFont="1" applyBorder="1" applyAlignment="1" applyProtection="1">
      <alignment horizontal="center" vertical="center"/>
    </xf>
    <xf numFmtId="165" fontId="0" fillId="0" borderId="1" xfId="1" applyFont="1" applyFill="1" applyBorder="1" applyAlignment="1" applyProtection="1">
      <alignment horizontal="right"/>
      <protection locked="0"/>
    </xf>
    <xf numFmtId="165" fontId="0" fillId="0" borderId="3" xfId="1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3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165" fontId="3" fillId="4" borderId="1" xfId="1" applyFont="1" applyFill="1" applyBorder="1" applyAlignment="1" applyProtection="1">
      <alignment horizontal="center"/>
    </xf>
    <xf numFmtId="165" fontId="3" fillId="4" borderId="2" xfId="1" applyFont="1" applyFill="1" applyBorder="1" applyAlignment="1" applyProtection="1">
      <alignment horizontal="center"/>
    </xf>
    <xf numFmtId="0" fontId="24" fillId="11" borderId="20" xfId="0" applyFont="1" applyFill="1" applyBorder="1" applyAlignment="1" applyProtection="1">
      <alignment horizontal="center" vertical="center" textRotation="90"/>
    </xf>
    <xf numFmtId="0" fontId="24" fillId="11" borderId="55" xfId="0" applyFont="1" applyFill="1" applyBorder="1" applyAlignment="1" applyProtection="1">
      <alignment horizontal="center" vertical="center" textRotation="90"/>
    </xf>
    <xf numFmtId="0" fontId="24" fillId="11" borderId="56" xfId="0" applyFont="1" applyFill="1" applyBorder="1" applyAlignment="1" applyProtection="1">
      <alignment horizontal="center" vertical="center" textRotation="90"/>
    </xf>
    <xf numFmtId="0" fontId="25" fillId="11" borderId="20" xfId="0" applyFont="1" applyFill="1" applyBorder="1" applyAlignment="1" applyProtection="1">
      <alignment horizontal="center" vertical="center" textRotation="90"/>
    </xf>
    <xf numFmtId="0" fontId="25" fillId="11" borderId="55" xfId="0" applyFont="1" applyFill="1" applyBorder="1" applyAlignment="1" applyProtection="1">
      <alignment horizontal="center" vertical="center" textRotation="90"/>
    </xf>
    <xf numFmtId="0" fontId="25" fillId="11" borderId="56" xfId="0" applyFont="1" applyFill="1" applyBorder="1" applyAlignment="1" applyProtection="1">
      <alignment horizontal="center" vertical="center" textRotation="90"/>
    </xf>
    <xf numFmtId="0" fontId="0" fillId="0" borderId="5" xfId="0" applyFont="1" applyBorder="1" applyAlignment="1" applyProtection="1">
      <alignment horizontal="left"/>
      <protection locked="0"/>
    </xf>
    <xf numFmtId="0" fontId="26" fillId="0" borderId="1" xfId="0" applyFont="1" applyFill="1" applyBorder="1" applyAlignment="1" applyProtection="1">
      <alignment horizontal="left"/>
      <protection locked="0"/>
    </xf>
    <xf numFmtId="0" fontId="26" fillId="0" borderId="2" xfId="0" applyFont="1" applyFill="1" applyBorder="1" applyAlignment="1" applyProtection="1">
      <alignment horizontal="left"/>
      <protection locked="0"/>
    </xf>
    <xf numFmtId="0" fontId="26" fillId="0" borderId="3" xfId="0" applyFont="1" applyFill="1" applyBorder="1" applyAlignment="1" applyProtection="1">
      <alignment horizontal="left"/>
      <protection locked="0"/>
    </xf>
    <xf numFmtId="0" fontId="30" fillId="0" borderId="55" xfId="0" applyFont="1" applyBorder="1" applyAlignment="1" applyProtection="1">
      <alignment horizontal="left" vertical="top" wrapText="1"/>
    </xf>
    <xf numFmtId="0" fontId="30" fillId="0" borderId="0" xfId="0" applyFont="1" applyBorder="1" applyAlignment="1" applyProtection="1">
      <alignment horizontal="left" vertical="top" wrapText="1"/>
    </xf>
    <xf numFmtId="0" fontId="30" fillId="0" borderId="54" xfId="0" applyFont="1" applyBorder="1" applyAlignment="1" applyProtection="1">
      <alignment horizontal="left" vertical="top" wrapText="1"/>
    </xf>
    <xf numFmtId="0" fontId="30" fillId="0" borderId="56" xfId="0" applyFont="1" applyBorder="1" applyAlignment="1" applyProtection="1">
      <alignment horizontal="left" vertical="top" wrapText="1"/>
    </xf>
    <xf numFmtId="0" fontId="30" fillId="0" borderId="64" xfId="0" applyFont="1" applyBorder="1" applyAlignment="1" applyProtection="1">
      <alignment horizontal="left" vertical="top" wrapText="1"/>
    </xf>
    <xf numFmtId="0" fontId="30" fillId="0" borderId="57" xfId="0" applyFont="1" applyBorder="1" applyAlignment="1" applyProtection="1">
      <alignment horizontal="left" vertical="top" wrapText="1"/>
    </xf>
    <xf numFmtId="0" fontId="13" fillId="11" borderId="58" xfId="0" applyFont="1" applyFill="1" applyBorder="1" applyAlignment="1" applyProtection="1">
      <alignment horizontal="center" vertical="center"/>
    </xf>
    <xf numFmtId="0" fontId="13" fillId="11" borderId="60" xfId="0" applyFont="1" applyFill="1" applyBorder="1" applyAlignment="1" applyProtection="1">
      <alignment horizontal="center" vertical="center"/>
    </xf>
    <xf numFmtId="165" fontId="6" fillId="4" borderId="52" xfId="1" applyFont="1" applyFill="1" applyBorder="1" applyAlignment="1" applyProtection="1">
      <alignment horizontal="center"/>
    </xf>
    <xf numFmtId="165" fontId="7" fillId="4" borderId="51" xfId="1" applyFont="1" applyFill="1" applyBorder="1" applyAlignment="1" applyProtection="1">
      <alignment horizontal="center"/>
    </xf>
    <xf numFmtId="9" fontId="0" fillId="0" borderId="20" xfId="0" applyNumberFormat="1" applyBorder="1" applyAlignment="1" applyProtection="1">
      <alignment horizontal="center" vertical="center"/>
    </xf>
    <xf numFmtId="9" fontId="0" fillId="0" borderId="21" xfId="0" applyNumberFormat="1" applyBorder="1" applyAlignment="1" applyProtection="1">
      <alignment horizontal="center" vertical="center"/>
    </xf>
    <xf numFmtId="9" fontId="0" fillId="0" borderId="55" xfId="0" applyNumberFormat="1" applyBorder="1" applyAlignment="1" applyProtection="1">
      <alignment horizontal="center" vertical="center"/>
    </xf>
    <xf numFmtId="9" fontId="0" fillId="0" borderId="54" xfId="0" applyNumberFormat="1" applyBorder="1" applyAlignment="1" applyProtection="1">
      <alignment horizontal="center" vertical="center"/>
    </xf>
    <xf numFmtId="9" fontId="0" fillId="0" borderId="56" xfId="0" applyNumberFormat="1" applyBorder="1" applyAlignment="1" applyProtection="1">
      <alignment horizontal="center" vertical="center"/>
    </xf>
    <xf numFmtId="9" fontId="0" fillId="0" borderId="57" xfId="0" applyNumberFormat="1" applyBorder="1" applyAlignment="1" applyProtection="1">
      <alignment horizontal="center" vertical="center"/>
    </xf>
    <xf numFmtId="9" fontId="28" fillId="0" borderId="24" xfId="0" applyNumberFormat="1" applyFont="1" applyBorder="1" applyAlignment="1" applyProtection="1">
      <alignment horizontal="left" vertical="center" wrapText="1"/>
    </xf>
    <xf numFmtId="9" fontId="28" fillId="0" borderId="25" xfId="0" applyNumberFormat="1" applyFont="1" applyBorder="1" applyAlignment="1" applyProtection="1">
      <alignment horizontal="left" vertical="center" wrapText="1"/>
    </xf>
    <xf numFmtId="9" fontId="28" fillId="0" borderId="26" xfId="0" applyNumberFormat="1" applyFont="1" applyBorder="1" applyAlignment="1" applyProtection="1">
      <alignment horizontal="left" vertical="center" wrapText="1"/>
    </xf>
    <xf numFmtId="0" fontId="30" fillId="0" borderId="20" xfId="0" applyFont="1" applyBorder="1" applyAlignment="1" applyProtection="1">
      <alignment horizontal="left" vertical="top" wrapText="1"/>
    </xf>
    <xf numFmtId="0" fontId="30" fillId="0" borderId="19" xfId="0" applyFont="1" applyBorder="1" applyAlignment="1" applyProtection="1">
      <alignment horizontal="left" vertical="top" wrapText="1"/>
    </xf>
    <xf numFmtId="0" fontId="30" fillId="0" borderId="21" xfId="0" applyFont="1" applyBorder="1" applyAlignment="1" applyProtection="1">
      <alignment horizontal="left" vertical="top" wrapText="1"/>
    </xf>
    <xf numFmtId="0" fontId="32" fillId="0" borderId="24" xfId="0" applyFont="1" applyBorder="1" applyAlignment="1" applyProtection="1">
      <alignment horizontal="left" vertical="center"/>
    </xf>
    <xf numFmtId="0" fontId="34" fillId="0" borderId="25" xfId="0" applyFont="1" applyBorder="1" applyAlignment="1" applyProtection="1">
      <alignment horizontal="left" vertical="center"/>
    </xf>
    <xf numFmtId="0" fontId="34" fillId="0" borderId="26" xfId="0" applyFont="1" applyBorder="1" applyAlignment="1" applyProtection="1">
      <alignment horizontal="left" vertical="center"/>
    </xf>
    <xf numFmtId="165" fontId="0" fillId="0" borderId="1" xfId="1" applyFont="1" applyBorder="1" applyAlignment="1" applyProtection="1">
      <protection locked="0"/>
    </xf>
    <xf numFmtId="165" fontId="0" fillId="0" borderId="3" xfId="1" applyFont="1" applyBorder="1" applyProtection="1">
      <protection locked="0"/>
    </xf>
    <xf numFmtId="0" fontId="3" fillId="3" borderId="50" xfId="0" applyFont="1" applyFill="1" applyBorder="1" applyAlignment="1" applyProtection="1">
      <alignment horizontal="center" vertical="center" wrapText="1"/>
    </xf>
    <xf numFmtId="0" fontId="3" fillId="3" borderId="51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44" xfId="0" applyFont="1" applyFill="1" applyBorder="1" applyAlignment="1" applyProtection="1">
      <alignment horizontal="center" vertical="center"/>
    </xf>
    <xf numFmtId="166" fontId="0" fillId="0" borderId="5" xfId="0" applyNumberFormat="1" applyBorder="1" applyAlignment="1" applyProtection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75</xdr:row>
      <xdr:rowOff>52916</xdr:rowOff>
    </xdr:from>
    <xdr:to>
      <xdr:col>3</xdr:col>
      <xdr:colOff>306916</xdr:colOff>
      <xdr:row>79</xdr:row>
      <xdr:rowOff>146136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6416" y="15663333"/>
          <a:ext cx="2169583" cy="855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abSelected="1" zoomScale="90" zoomScaleNormal="90" workbookViewId="0">
      <selection activeCell="A3" sqref="A3"/>
    </sheetView>
  </sheetViews>
  <sheetFormatPr defaultRowHeight="15"/>
  <cols>
    <col min="1" max="1" width="4.42578125" style="23" customWidth="1"/>
    <col min="2" max="2" width="14" style="23" customWidth="1"/>
    <col min="3" max="3" width="30.28515625" style="23" bestFit="1" customWidth="1"/>
    <col min="4" max="4" width="7.7109375" style="23" bestFit="1" customWidth="1"/>
    <col min="5" max="5" width="20.28515625" style="23" customWidth="1"/>
    <col min="6" max="6" width="9.140625" style="23"/>
    <col min="7" max="7" width="15" style="23" customWidth="1"/>
    <col min="8" max="8" width="13" style="23" customWidth="1"/>
    <col min="9" max="9" width="6.5703125" style="23" hidden="1" customWidth="1"/>
    <col min="10" max="10" width="17.85546875" style="23" customWidth="1"/>
    <col min="11" max="11" width="17.7109375" style="23" customWidth="1"/>
    <col min="12" max="12" width="16.42578125" style="23" bestFit="1" customWidth="1"/>
    <col min="13" max="13" width="14.5703125" style="23" customWidth="1"/>
    <col min="14" max="14" width="10.28515625" style="23" bestFit="1" customWidth="1"/>
    <col min="15" max="16384" width="9.140625" style="23"/>
  </cols>
  <sheetData>
    <row r="1" spans="1:12" ht="15.75" thickBot="1"/>
    <row r="2" spans="1:12" ht="16.5" thickBot="1">
      <c r="L2" s="136" t="s">
        <v>95</v>
      </c>
    </row>
    <row r="3" spans="1:12" ht="40.5" customHeight="1" thickBot="1">
      <c r="B3" s="184"/>
      <c r="C3" s="313" t="s">
        <v>91</v>
      </c>
      <c r="D3" s="314"/>
      <c r="E3" s="314"/>
      <c r="F3" s="314"/>
      <c r="G3" s="314"/>
      <c r="H3" s="314"/>
      <c r="I3" s="314"/>
      <c r="J3" s="314"/>
      <c r="K3" s="314"/>
      <c r="L3" s="315"/>
    </row>
    <row r="4" spans="1:12" ht="30" customHeight="1" thickBot="1">
      <c r="B4" s="184"/>
      <c r="C4" s="79" t="s">
        <v>75</v>
      </c>
      <c r="D4" s="325" t="s">
        <v>88</v>
      </c>
      <c r="E4" s="326"/>
      <c r="F4" s="326"/>
      <c r="G4" s="327"/>
      <c r="H4" s="80" t="s">
        <v>57</v>
      </c>
      <c r="I4" s="81"/>
      <c r="J4" s="82"/>
      <c r="K4" s="328" t="s">
        <v>104</v>
      </c>
      <c r="L4" s="329"/>
    </row>
    <row r="5" spans="1:12" ht="25.5" customHeight="1">
      <c r="B5" s="85"/>
      <c r="C5" s="86"/>
      <c r="D5" s="87"/>
      <c r="E5" s="87"/>
      <c r="F5" s="87"/>
      <c r="G5" s="87"/>
      <c r="H5" s="86"/>
      <c r="I5" s="88"/>
      <c r="J5" s="89"/>
      <c r="K5" s="90"/>
      <c r="L5" s="90"/>
    </row>
    <row r="6" spans="1:12" ht="16.5" customHeight="1" thickBot="1">
      <c r="B6" s="24"/>
      <c r="C6" s="25"/>
      <c r="D6" s="26"/>
      <c r="E6" s="26"/>
      <c r="F6" s="26"/>
      <c r="G6" s="26"/>
      <c r="H6" s="26"/>
      <c r="I6" s="27"/>
      <c r="J6" s="28"/>
      <c r="K6" s="29"/>
      <c r="L6" s="30"/>
    </row>
    <row r="7" spans="1:12" ht="21.75" customHeight="1">
      <c r="B7" s="31"/>
      <c r="C7" s="316" t="s">
        <v>0</v>
      </c>
      <c r="D7" s="196"/>
      <c r="E7" s="196"/>
      <c r="F7" s="196"/>
      <c r="G7" s="196"/>
      <c r="H7" s="196"/>
      <c r="I7" s="196"/>
      <c r="J7" s="196"/>
      <c r="K7" s="317"/>
      <c r="L7" s="116" t="s">
        <v>1</v>
      </c>
    </row>
    <row r="8" spans="1:12" ht="16.5" thickBot="1">
      <c r="B8" s="115" t="s">
        <v>62</v>
      </c>
      <c r="C8" s="318" t="s">
        <v>2</v>
      </c>
      <c r="D8" s="319"/>
      <c r="E8" s="41" t="s">
        <v>3</v>
      </c>
      <c r="F8" s="41" t="s">
        <v>4</v>
      </c>
      <c r="G8" s="41" t="s">
        <v>5</v>
      </c>
      <c r="H8" s="320" t="s">
        <v>6</v>
      </c>
      <c r="I8" s="321"/>
      <c r="J8" s="321"/>
      <c r="K8" s="322"/>
      <c r="L8" s="117" t="s">
        <v>7</v>
      </c>
    </row>
    <row r="9" spans="1:12">
      <c r="A9" s="171" t="s">
        <v>89</v>
      </c>
      <c r="B9" s="19"/>
      <c r="C9" s="182"/>
      <c r="D9" s="183"/>
      <c r="E9" s="22"/>
      <c r="F9" s="1">
        <v>0.17</v>
      </c>
      <c r="G9" s="2">
        <f t="shared" ref="G9:G21" si="0">ROUND(E9*F9,2)+L9</f>
        <v>0</v>
      </c>
      <c r="H9" s="199" t="s">
        <v>8</v>
      </c>
      <c r="I9" s="323"/>
      <c r="J9" s="323"/>
      <c r="K9" s="324"/>
      <c r="L9" s="21"/>
    </row>
    <row r="10" spans="1:12">
      <c r="A10" s="172"/>
      <c r="B10" s="60"/>
      <c r="C10" s="305"/>
      <c r="D10" s="306"/>
      <c r="E10" s="22"/>
      <c r="F10" s="1">
        <v>0.12</v>
      </c>
      <c r="G10" s="2">
        <f t="shared" si="0"/>
        <v>0</v>
      </c>
      <c r="H10" s="199" t="s">
        <v>63</v>
      </c>
      <c r="I10" s="323"/>
      <c r="J10" s="323"/>
      <c r="K10" s="324"/>
      <c r="L10" s="21"/>
    </row>
    <row r="11" spans="1:12">
      <c r="A11" s="172"/>
      <c r="B11" s="19"/>
      <c r="C11" s="182"/>
      <c r="D11" s="183"/>
      <c r="E11" s="22"/>
      <c r="F11" s="1">
        <v>0.17</v>
      </c>
      <c r="G11" s="2">
        <f t="shared" si="0"/>
        <v>0</v>
      </c>
      <c r="H11" s="179" t="s">
        <v>9</v>
      </c>
      <c r="I11" s="180"/>
      <c r="J11" s="180"/>
      <c r="K11" s="181"/>
      <c r="L11" s="21"/>
    </row>
    <row r="12" spans="1:12">
      <c r="A12" s="172"/>
      <c r="B12" s="19">
        <v>2102</v>
      </c>
      <c r="C12" s="182"/>
      <c r="D12" s="183"/>
      <c r="E12" s="22"/>
      <c r="F12" s="3"/>
      <c r="G12" s="2">
        <f t="shared" si="0"/>
        <v>0</v>
      </c>
      <c r="H12" s="346" t="s">
        <v>10</v>
      </c>
      <c r="I12" s="346"/>
      <c r="J12" s="346"/>
      <c r="K12" s="346"/>
      <c r="L12" s="21"/>
    </row>
    <row r="13" spans="1:12">
      <c r="A13" s="172"/>
      <c r="B13" s="19"/>
      <c r="C13" s="182"/>
      <c r="D13" s="183"/>
      <c r="E13" s="22"/>
      <c r="F13" s="1">
        <v>7.0000000000000007E-2</v>
      </c>
      <c r="G13" s="2">
        <f t="shared" si="0"/>
        <v>0</v>
      </c>
      <c r="H13" s="199" t="s">
        <v>63</v>
      </c>
      <c r="I13" s="323"/>
      <c r="J13" s="323"/>
      <c r="K13" s="324"/>
      <c r="L13" s="21"/>
    </row>
    <row r="14" spans="1:12">
      <c r="A14" s="172"/>
      <c r="B14" s="19"/>
      <c r="C14" s="182"/>
      <c r="D14" s="183"/>
      <c r="E14" s="22"/>
      <c r="F14" s="1">
        <v>7.0000000000000007E-2</v>
      </c>
      <c r="G14" s="2">
        <f t="shared" si="0"/>
        <v>0</v>
      </c>
      <c r="H14" s="179" t="s">
        <v>11</v>
      </c>
      <c r="I14" s="180"/>
      <c r="J14" s="180"/>
      <c r="K14" s="181"/>
      <c r="L14" s="21"/>
    </row>
    <row r="15" spans="1:12">
      <c r="A15" s="172"/>
      <c r="B15" s="19">
        <v>1202</v>
      </c>
      <c r="C15" s="330"/>
      <c r="D15" s="331"/>
      <c r="E15" s="22"/>
      <c r="F15" s="17">
        <v>0.17</v>
      </c>
      <c r="G15" s="18">
        <f t="shared" si="0"/>
        <v>0</v>
      </c>
      <c r="H15" s="335" t="s">
        <v>67</v>
      </c>
      <c r="I15" s="336"/>
      <c r="J15" s="336"/>
      <c r="K15" s="337"/>
      <c r="L15" s="21"/>
    </row>
    <row r="16" spans="1:12">
      <c r="A16" s="172"/>
      <c r="B16" s="19"/>
      <c r="C16" s="330"/>
      <c r="D16" s="331"/>
      <c r="E16" s="22"/>
      <c r="F16" s="17">
        <v>7.0000000000000007E-2</v>
      </c>
      <c r="G16" s="18">
        <f t="shared" si="0"/>
        <v>0</v>
      </c>
      <c r="H16" s="332" t="s">
        <v>67</v>
      </c>
      <c r="I16" s="333"/>
      <c r="J16" s="333"/>
      <c r="K16" s="334"/>
      <c r="L16" s="21"/>
    </row>
    <row r="17" spans="1:12">
      <c r="A17" s="172"/>
      <c r="B17" s="19">
        <v>2202</v>
      </c>
      <c r="C17" s="185"/>
      <c r="D17" s="186"/>
      <c r="E17" s="22"/>
      <c r="F17" s="1">
        <v>0.12</v>
      </c>
      <c r="G17" s="2">
        <f t="shared" si="0"/>
        <v>0</v>
      </c>
      <c r="H17" s="332" t="s">
        <v>67</v>
      </c>
      <c r="I17" s="333"/>
      <c r="J17" s="333"/>
      <c r="K17" s="334"/>
      <c r="L17" s="21"/>
    </row>
    <row r="18" spans="1:12">
      <c r="A18" s="172"/>
      <c r="B18" s="19"/>
      <c r="C18" s="185"/>
      <c r="D18" s="186"/>
      <c r="E18" s="22"/>
      <c r="F18" s="3"/>
      <c r="G18" s="2">
        <f t="shared" si="0"/>
        <v>0</v>
      </c>
      <c r="H18" s="179"/>
      <c r="I18" s="180"/>
      <c r="J18" s="180"/>
      <c r="K18" s="181"/>
      <c r="L18" s="21"/>
    </row>
    <row r="19" spans="1:12">
      <c r="A19" s="172"/>
      <c r="B19" s="19"/>
      <c r="C19" s="185"/>
      <c r="D19" s="186"/>
      <c r="E19" s="22"/>
      <c r="F19" s="3"/>
      <c r="G19" s="2">
        <f t="shared" si="0"/>
        <v>0</v>
      </c>
      <c r="H19" s="179"/>
      <c r="I19" s="180"/>
      <c r="J19" s="180"/>
      <c r="K19" s="181"/>
      <c r="L19" s="21"/>
    </row>
    <row r="20" spans="1:12">
      <c r="A20" s="172"/>
      <c r="B20" s="19"/>
      <c r="C20" s="185"/>
      <c r="D20" s="186"/>
      <c r="E20" s="22"/>
      <c r="F20" s="3"/>
      <c r="G20" s="2">
        <f t="shared" si="0"/>
        <v>0</v>
      </c>
      <c r="H20" s="309" t="s">
        <v>12</v>
      </c>
      <c r="I20" s="309"/>
      <c r="J20" s="309"/>
      <c r="K20" s="309"/>
      <c r="L20" s="21"/>
    </row>
    <row r="21" spans="1:12">
      <c r="A21" s="172"/>
      <c r="B21" s="19"/>
      <c r="C21" s="185"/>
      <c r="D21" s="186"/>
      <c r="E21" s="22"/>
      <c r="F21" s="3"/>
      <c r="G21" s="2">
        <f t="shared" si="0"/>
        <v>0</v>
      </c>
      <c r="H21" s="309" t="s">
        <v>12</v>
      </c>
      <c r="I21" s="309"/>
      <c r="J21" s="309"/>
      <c r="K21" s="309"/>
      <c r="L21" s="21"/>
    </row>
    <row r="22" spans="1:12">
      <c r="A22" s="172"/>
      <c r="B22" s="33"/>
      <c r="C22" s="310">
        <f>SUM(C9:D21)</f>
        <v>0</v>
      </c>
      <c r="D22" s="311"/>
      <c r="E22" s="4">
        <f>SUM(E9:E21)</f>
        <v>0</v>
      </c>
      <c r="F22" s="5"/>
      <c r="G22" s="4">
        <f>SUM(G9:G21)</f>
        <v>0</v>
      </c>
      <c r="H22" s="205" t="s">
        <v>13</v>
      </c>
      <c r="I22" s="205"/>
      <c r="J22" s="205"/>
      <c r="K22" s="205"/>
      <c r="L22" s="34"/>
    </row>
    <row r="23" spans="1:12">
      <c r="A23" s="172"/>
      <c r="B23" s="19"/>
      <c r="C23" s="177"/>
      <c r="D23" s="178"/>
      <c r="E23" s="6"/>
      <c r="F23" s="7">
        <v>0.04</v>
      </c>
      <c r="G23" s="2">
        <f>ROUND(E23*F23,2)+L23</f>
        <v>0</v>
      </c>
      <c r="H23" s="347" t="s">
        <v>14</v>
      </c>
      <c r="I23" s="348"/>
      <c r="J23" s="348"/>
      <c r="K23" s="349"/>
      <c r="L23" s="68"/>
    </row>
    <row r="24" spans="1:12">
      <c r="A24" s="172"/>
      <c r="B24" s="19"/>
      <c r="C24" s="177"/>
      <c r="D24" s="178"/>
      <c r="E24" s="6"/>
      <c r="F24" s="7">
        <v>0.17</v>
      </c>
      <c r="G24" s="2">
        <f>ROUND(E24*F24,2)+L24</f>
        <v>0</v>
      </c>
      <c r="H24" s="347" t="s">
        <v>15</v>
      </c>
      <c r="I24" s="348"/>
      <c r="J24" s="348"/>
      <c r="K24" s="349"/>
      <c r="L24" s="68"/>
    </row>
    <row r="25" spans="1:12">
      <c r="A25" s="172"/>
      <c r="B25" s="19">
        <v>1102</v>
      </c>
      <c r="C25" s="177"/>
      <c r="D25" s="178"/>
      <c r="E25" s="6"/>
      <c r="F25" s="143" t="e">
        <f>G25/E25</f>
        <v>#DIV/0!</v>
      </c>
      <c r="G25" s="22"/>
      <c r="H25" s="347" t="s">
        <v>68</v>
      </c>
      <c r="I25" s="348"/>
      <c r="J25" s="348"/>
      <c r="K25" s="349"/>
      <c r="L25" s="68"/>
    </row>
    <row r="26" spans="1:12">
      <c r="A26" s="172"/>
      <c r="B26" s="19"/>
      <c r="C26" s="177"/>
      <c r="D26" s="178"/>
      <c r="E26" s="6"/>
      <c r="F26" s="63">
        <v>0.25</v>
      </c>
      <c r="G26" s="2">
        <f>ROUND(E26*F26,2)+L26</f>
        <v>0</v>
      </c>
      <c r="H26" s="200" t="s">
        <v>64</v>
      </c>
      <c r="I26" s="201"/>
      <c r="J26" s="201"/>
      <c r="K26" s="202"/>
      <c r="L26" s="68"/>
    </row>
    <row r="27" spans="1:12">
      <c r="A27" s="172"/>
      <c r="B27" s="19"/>
      <c r="C27" s="177"/>
      <c r="D27" s="178"/>
      <c r="E27" s="6"/>
      <c r="F27" s="63"/>
      <c r="G27" s="2">
        <f t="shared" ref="G27:G28" si="1">ROUND(E27*F27,2)+L27</f>
        <v>0</v>
      </c>
      <c r="H27" s="179"/>
      <c r="I27" s="180"/>
      <c r="J27" s="180"/>
      <c r="K27" s="181"/>
      <c r="L27" s="68"/>
    </row>
    <row r="28" spans="1:12">
      <c r="A28" s="172"/>
      <c r="B28" s="19"/>
      <c r="C28" s="177"/>
      <c r="D28" s="178"/>
      <c r="E28" s="6"/>
      <c r="F28" s="63"/>
      <c r="G28" s="2">
        <f t="shared" si="1"/>
        <v>0</v>
      </c>
      <c r="H28" s="179"/>
      <c r="I28" s="180"/>
      <c r="J28" s="180"/>
      <c r="K28" s="181"/>
      <c r="L28" s="68"/>
    </row>
    <row r="29" spans="1:12">
      <c r="A29" s="172"/>
      <c r="B29" s="33"/>
      <c r="C29" s="203">
        <f>C23+C24+C25+C26+C27+C28</f>
        <v>0</v>
      </c>
      <c r="D29" s="204"/>
      <c r="E29" s="4">
        <f>E23+E24+E25+E26+E27+E28</f>
        <v>0</v>
      </c>
      <c r="F29" s="5"/>
      <c r="G29" s="4">
        <f>G23+G24+G25+G26+G27+G28</f>
        <v>0</v>
      </c>
      <c r="H29" s="205" t="s">
        <v>16</v>
      </c>
      <c r="I29" s="205"/>
      <c r="J29" s="205"/>
      <c r="K29" s="205"/>
      <c r="L29" s="34"/>
    </row>
    <row r="30" spans="1:12" ht="15.75" thickBot="1">
      <c r="A30" s="173"/>
      <c r="B30" s="33"/>
      <c r="C30" s="203">
        <f>C22+C29</f>
        <v>0</v>
      </c>
      <c r="D30" s="204"/>
      <c r="E30" s="4">
        <f>E22+E29</f>
        <v>0</v>
      </c>
      <c r="F30" s="5"/>
      <c r="G30" s="4">
        <f>G22+G29</f>
        <v>0</v>
      </c>
      <c r="H30" s="205" t="s">
        <v>17</v>
      </c>
      <c r="I30" s="205"/>
      <c r="J30" s="205"/>
      <c r="K30" s="205"/>
      <c r="L30" s="34"/>
    </row>
    <row r="31" spans="1:12">
      <c r="A31" s="174" t="s">
        <v>90</v>
      </c>
      <c r="B31" s="19"/>
      <c r="C31" s="182"/>
      <c r="D31" s="183"/>
      <c r="E31" s="22"/>
      <c r="F31" s="3">
        <v>0.12</v>
      </c>
      <c r="G31" s="2">
        <f>ROUND(E31*F31,2)+L31</f>
        <v>0</v>
      </c>
      <c r="H31" s="312" t="s">
        <v>69</v>
      </c>
      <c r="I31" s="309"/>
      <c r="J31" s="309"/>
      <c r="K31" s="309"/>
      <c r="L31" s="21"/>
    </row>
    <row r="32" spans="1:12">
      <c r="A32" s="175"/>
      <c r="B32" s="19"/>
      <c r="C32" s="182"/>
      <c r="D32" s="183"/>
      <c r="E32" s="22"/>
      <c r="F32" s="3">
        <v>7.0000000000000007E-2</v>
      </c>
      <c r="G32" s="2">
        <f>ROUND(E32*F32,2)+L32</f>
        <v>0</v>
      </c>
      <c r="H32" s="199" t="s">
        <v>39</v>
      </c>
      <c r="I32" s="180"/>
      <c r="J32" s="180"/>
      <c r="K32" s="181"/>
      <c r="L32" s="21"/>
    </row>
    <row r="33" spans="1:13">
      <c r="A33" s="175"/>
      <c r="B33" s="19"/>
      <c r="C33" s="182"/>
      <c r="D33" s="183"/>
      <c r="E33" s="22"/>
      <c r="F33" s="3">
        <v>0.17</v>
      </c>
      <c r="G33" s="2">
        <f>ROUND(E33*F33,2)+L33</f>
        <v>0</v>
      </c>
      <c r="H33" s="199" t="s">
        <v>40</v>
      </c>
      <c r="I33" s="180"/>
      <c r="J33" s="180"/>
      <c r="K33" s="181"/>
      <c r="L33" s="21"/>
    </row>
    <row r="34" spans="1:13">
      <c r="A34" s="175"/>
      <c r="B34" s="19"/>
      <c r="C34" s="182"/>
      <c r="D34" s="183"/>
      <c r="E34" s="22"/>
      <c r="F34" s="3"/>
      <c r="G34" s="2">
        <f>ROUND(E34*F34,2)+L34</f>
        <v>0</v>
      </c>
      <c r="H34" s="179"/>
      <c r="I34" s="180"/>
      <c r="J34" s="180"/>
      <c r="K34" s="181"/>
      <c r="L34" s="21"/>
    </row>
    <row r="35" spans="1:13" ht="15.75" thickBot="1">
      <c r="A35" s="176"/>
      <c r="B35" s="19" t="s">
        <v>84</v>
      </c>
      <c r="C35" s="185"/>
      <c r="D35" s="186"/>
      <c r="E35" s="22"/>
      <c r="F35" s="3"/>
      <c r="G35" s="2">
        <f>ROUND(E35*F35,2)+L35</f>
        <v>0</v>
      </c>
      <c r="H35" s="187" t="s">
        <v>70</v>
      </c>
      <c r="I35" s="188"/>
      <c r="J35" s="188"/>
      <c r="K35" s="189"/>
      <c r="L35" s="21"/>
    </row>
    <row r="36" spans="1:13" ht="15.75" thickBot="1">
      <c r="B36" s="35"/>
      <c r="C36" s="190">
        <f>C30+C31+C32+C33+C34+C35</f>
        <v>0</v>
      </c>
      <c r="D36" s="191"/>
      <c r="E36" s="12">
        <f>E30+E31+E32+E33+E34+E35</f>
        <v>0</v>
      </c>
      <c r="F36" s="13"/>
      <c r="G36" s="12">
        <f>G30+G31+G32+G33+G34+G35</f>
        <v>0</v>
      </c>
      <c r="H36" s="192" t="s">
        <v>18</v>
      </c>
      <c r="I36" s="193"/>
      <c r="J36" s="193"/>
      <c r="K36" s="194"/>
      <c r="L36" s="36"/>
    </row>
    <row r="37" spans="1:13" ht="20.25" customHeight="1">
      <c r="C37" s="15"/>
      <c r="D37" s="15"/>
      <c r="E37" s="15"/>
      <c r="F37" s="16"/>
      <c r="G37" s="15"/>
      <c r="H37" s="37"/>
      <c r="I37" s="37"/>
      <c r="J37" s="37"/>
      <c r="K37" s="37"/>
      <c r="L37" s="38"/>
    </row>
    <row r="38" spans="1:13" ht="20.25" customHeight="1">
      <c r="C38" s="15"/>
      <c r="D38" s="15"/>
      <c r="E38" s="15"/>
      <c r="F38" s="16"/>
      <c r="G38" s="15"/>
      <c r="H38" s="37"/>
      <c r="I38" s="37"/>
      <c r="J38" s="37"/>
      <c r="K38" s="37"/>
      <c r="L38" s="38"/>
    </row>
    <row r="39" spans="1:13" ht="15.75" thickBot="1">
      <c r="C39" s="15"/>
      <c r="D39" s="15"/>
      <c r="E39" s="15"/>
      <c r="F39" s="16"/>
      <c r="G39" s="15"/>
      <c r="H39" s="37"/>
      <c r="I39" s="37"/>
      <c r="J39" s="37"/>
      <c r="K39" s="37"/>
      <c r="L39" s="38"/>
    </row>
    <row r="40" spans="1:13" ht="18" customHeight="1" thickBot="1">
      <c r="B40" s="31"/>
      <c r="C40" s="195" t="s">
        <v>19</v>
      </c>
      <c r="D40" s="196"/>
      <c r="E40" s="196"/>
      <c r="F40" s="196"/>
      <c r="G40" s="196"/>
      <c r="H40" s="196"/>
      <c r="I40" s="196"/>
      <c r="J40" s="196"/>
      <c r="K40" s="197" t="s">
        <v>86</v>
      </c>
      <c r="L40" s="377" t="s">
        <v>66</v>
      </c>
      <c r="M40" s="356" t="s">
        <v>1</v>
      </c>
    </row>
    <row r="41" spans="1:13" ht="15.75" thickBot="1">
      <c r="B41" s="95" t="s">
        <v>62</v>
      </c>
      <c r="C41" s="118" t="s">
        <v>20</v>
      </c>
      <c r="D41" s="75" t="s">
        <v>21</v>
      </c>
      <c r="E41" s="75" t="s">
        <v>2</v>
      </c>
      <c r="F41" s="379" t="s">
        <v>22</v>
      </c>
      <c r="G41" s="379"/>
      <c r="H41" s="75" t="s">
        <v>23</v>
      </c>
      <c r="I41" s="75" t="s">
        <v>4</v>
      </c>
      <c r="J41" s="39" t="s">
        <v>24</v>
      </c>
      <c r="K41" s="198"/>
      <c r="L41" s="378"/>
      <c r="M41" s="357"/>
    </row>
    <row r="42" spans="1:13" ht="15" customHeight="1">
      <c r="A42" s="340" t="s">
        <v>92</v>
      </c>
      <c r="B42" s="96"/>
      <c r="C42" s="40" t="s">
        <v>51</v>
      </c>
      <c r="D42" s="41"/>
      <c r="E42" s="380"/>
      <c r="F42" s="381"/>
      <c r="G42" s="381"/>
      <c r="H42" s="381"/>
      <c r="I42" s="381"/>
      <c r="J42" s="381"/>
      <c r="K42" s="381"/>
      <c r="L42" s="382"/>
      <c r="M42" s="123" t="s">
        <v>7</v>
      </c>
    </row>
    <row r="43" spans="1:13">
      <c r="A43" s="341"/>
      <c r="B43" s="97">
        <v>6108</v>
      </c>
      <c r="C43" s="32" t="s">
        <v>85</v>
      </c>
      <c r="D43" s="42" t="s">
        <v>26</v>
      </c>
      <c r="E43" s="22"/>
      <c r="F43" s="375"/>
      <c r="G43" s="376"/>
      <c r="H43" s="8">
        <v>0.12</v>
      </c>
      <c r="I43" s="8"/>
      <c r="J43" s="77">
        <f>ROUND(F43*H43,2)+M43</f>
        <v>0</v>
      </c>
      <c r="K43" s="78">
        <f>F43*1.1%</f>
        <v>0</v>
      </c>
      <c r="L43" s="2">
        <f>J43-K43</f>
        <v>0</v>
      </c>
      <c r="M43" s="21"/>
    </row>
    <row r="44" spans="1:13">
      <c r="A44" s="341"/>
      <c r="B44" s="97">
        <v>6102</v>
      </c>
      <c r="C44" s="32" t="s">
        <v>85</v>
      </c>
      <c r="D44" s="42" t="s">
        <v>26</v>
      </c>
      <c r="E44" s="22"/>
      <c r="F44" s="375"/>
      <c r="G44" s="376"/>
      <c r="H44" s="8">
        <v>0.04</v>
      </c>
      <c r="I44" s="8"/>
      <c r="J44" s="77">
        <f t="shared" ref="J44:J46" si="2">ROUND(F44*H44,2)+M44</f>
        <v>0</v>
      </c>
      <c r="K44" s="78">
        <f>F44*1.1%</f>
        <v>0</v>
      </c>
      <c r="L44" s="2">
        <f t="shared" ref="L44:L46" si="3">J44-K44</f>
        <v>0</v>
      </c>
      <c r="M44" s="21"/>
    </row>
    <row r="45" spans="1:13">
      <c r="A45" s="341"/>
      <c r="B45" s="97"/>
      <c r="C45" s="19"/>
      <c r="D45" s="42"/>
      <c r="E45" s="22"/>
      <c r="F45" s="375"/>
      <c r="G45" s="376"/>
      <c r="H45" s="3">
        <v>7.0000000000000007E-2</v>
      </c>
      <c r="I45" s="43"/>
      <c r="J45" s="77">
        <f t="shared" si="2"/>
        <v>0</v>
      </c>
      <c r="K45" s="78">
        <f>F45*1.1%</f>
        <v>0</v>
      </c>
      <c r="L45" s="2">
        <f t="shared" si="3"/>
        <v>0</v>
      </c>
      <c r="M45" s="21"/>
    </row>
    <row r="46" spans="1:13">
      <c r="A46" s="341"/>
      <c r="B46" s="97"/>
      <c r="C46" s="19"/>
      <c r="D46" s="110"/>
      <c r="E46" s="111"/>
      <c r="F46" s="375"/>
      <c r="G46" s="376"/>
      <c r="H46" s="112"/>
      <c r="I46" s="58"/>
      <c r="J46" s="77">
        <f t="shared" si="2"/>
        <v>0</v>
      </c>
      <c r="K46" s="109">
        <f>F46*1.1%</f>
        <v>0</v>
      </c>
      <c r="L46" s="2">
        <f t="shared" si="3"/>
        <v>0</v>
      </c>
      <c r="M46" s="21"/>
    </row>
    <row r="47" spans="1:13" ht="15.75" thickBot="1">
      <c r="A47" s="342"/>
      <c r="B47" s="96"/>
      <c r="C47" s="93" t="s">
        <v>55</v>
      </c>
      <c r="D47" s="44"/>
      <c r="E47" s="9">
        <f>SUM(E43:E46)</f>
        <v>0</v>
      </c>
      <c r="F47" s="307">
        <f>SUM(F43:F46)</f>
        <v>0</v>
      </c>
      <c r="G47" s="308"/>
      <c r="H47" s="10"/>
      <c r="I47" s="45"/>
      <c r="J47" s="11">
        <f>SUM(J43:J46)</f>
        <v>0</v>
      </c>
      <c r="K47" s="76">
        <f t="shared" ref="K47" si="4">SUM(K43:K46)</f>
        <v>0</v>
      </c>
      <c r="L47" s="121">
        <f>SUM(L43:L46)</f>
        <v>0</v>
      </c>
      <c r="M47" s="358"/>
    </row>
    <row r="48" spans="1:13" ht="15.75" thickBot="1">
      <c r="A48" s="343" t="s">
        <v>93</v>
      </c>
      <c r="B48" s="96"/>
      <c r="C48" s="94" t="s">
        <v>52</v>
      </c>
      <c r="D48" s="44"/>
      <c r="E48" s="338"/>
      <c r="F48" s="339"/>
      <c r="G48" s="339"/>
      <c r="H48" s="339"/>
      <c r="I48" s="339"/>
      <c r="J48" s="339"/>
      <c r="K48" s="339"/>
      <c r="L48" s="122"/>
      <c r="M48" s="359"/>
    </row>
    <row r="49" spans="1:13">
      <c r="A49" s="344"/>
      <c r="B49" s="98">
        <v>5102</v>
      </c>
      <c r="C49" s="72" t="s">
        <v>49</v>
      </c>
      <c r="D49" s="46" t="s">
        <v>25</v>
      </c>
      <c r="E49" s="22"/>
      <c r="F49" s="182"/>
      <c r="G49" s="183"/>
      <c r="H49" s="1">
        <v>0.17</v>
      </c>
      <c r="I49" s="47"/>
      <c r="J49" s="2">
        <f>(F49*H49)+M49</f>
        <v>0</v>
      </c>
      <c r="K49" s="125"/>
      <c r="L49" s="126"/>
      <c r="M49" s="21"/>
    </row>
    <row r="50" spans="1:13">
      <c r="A50" s="344"/>
      <c r="B50" s="98"/>
      <c r="C50" s="72" t="s">
        <v>49</v>
      </c>
      <c r="D50" s="46" t="s">
        <v>25</v>
      </c>
      <c r="E50" s="22"/>
      <c r="F50" s="182"/>
      <c r="G50" s="183"/>
      <c r="H50" s="69"/>
      <c r="I50" s="48"/>
      <c r="J50" s="2">
        <f t="shared" ref="J50:J55" si="5">(F50*H50)+M50</f>
        <v>0</v>
      </c>
      <c r="K50" s="127"/>
      <c r="L50" s="126"/>
      <c r="M50" s="21"/>
    </row>
    <row r="51" spans="1:13">
      <c r="A51" s="344"/>
      <c r="B51" s="98"/>
      <c r="C51" s="72" t="s">
        <v>49</v>
      </c>
      <c r="D51" s="46" t="s">
        <v>25</v>
      </c>
      <c r="E51" s="22"/>
      <c r="F51" s="182"/>
      <c r="G51" s="183"/>
      <c r="H51" s="8">
        <v>0.17</v>
      </c>
      <c r="I51" s="48"/>
      <c r="J51" s="2">
        <f t="shared" si="5"/>
        <v>0</v>
      </c>
      <c r="K51" s="127"/>
      <c r="L51" s="126"/>
      <c r="M51" s="21"/>
    </row>
    <row r="52" spans="1:13">
      <c r="A52" s="344"/>
      <c r="B52" s="98"/>
      <c r="C52" s="19" t="s">
        <v>48</v>
      </c>
      <c r="D52" s="46" t="s">
        <v>26</v>
      </c>
      <c r="E52" s="22"/>
      <c r="F52" s="182"/>
      <c r="G52" s="183"/>
      <c r="H52" s="8">
        <v>0.04</v>
      </c>
      <c r="I52" s="8"/>
      <c r="J52" s="2">
        <f t="shared" si="5"/>
        <v>0</v>
      </c>
      <c r="K52" s="127"/>
      <c r="L52" s="126"/>
      <c r="M52" s="21"/>
    </row>
    <row r="53" spans="1:13">
      <c r="A53" s="344"/>
      <c r="B53" s="98"/>
      <c r="C53" s="19" t="s">
        <v>50</v>
      </c>
      <c r="D53" s="46" t="s">
        <v>26</v>
      </c>
      <c r="E53" s="22"/>
      <c r="F53" s="182"/>
      <c r="G53" s="183"/>
      <c r="H53" s="8">
        <v>0.12</v>
      </c>
      <c r="I53" s="8"/>
      <c r="J53" s="2">
        <f t="shared" si="5"/>
        <v>0</v>
      </c>
      <c r="K53" s="127"/>
      <c r="L53" s="126"/>
      <c r="M53" s="21"/>
    </row>
    <row r="54" spans="1:13">
      <c r="A54" s="344"/>
      <c r="B54" s="98"/>
      <c r="C54" s="19"/>
      <c r="D54" s="46"/>
      <c r="E54" s="22"/>
      <c r="F54" s="182"/>
      <c r="G54" s="183"/>
      <c r="H54" s="69"/>
      <c r="I54" s="8"/>
      <c r="J54" s="2">
        <f t="shared" si="5"/>
        <v>0</v>
      </c>
      <c r="K54" s="127"/>
      <c r="L54" s="126"/>
      <c r="M54" s="21"/>
    </row>
    <row r="55" spans="1:13">
      <c r="A55" s="344"/>
      <c r="B55" s="98"/>
      <c r="C55" s="19"/>
      <c r="D55" s="46"/>
      <c r="E55" s="22"/>
      <c r="F55" s="182"/>
      <c r="G55" s="183"/>
      <c r="H55" s="69"/>
      <c r="I55" s="8"/>
      <c r="J55" s="2">
        <f t="shared" si="5"/>
        <v>0</v>
      </c>
      <c r="K55" s="127"/>
      <c r="L55" s="126"/>
      <c r="M55" s="21"/>
    </row>
    <row r="56" spans="1:13">
      <c r="A56" s="344"/>
      <c r="B56" s="99"/>
      <c r="C56" s="93" t="s">
        <v>55</v>
      </c>
      <c r="D56" s="64"/>
      <c r="E56" s="65">
        <f>SUM(E49:E55)</f>
        <v>0</v>
      </c>
      <c r="F56" s="303">
        <f>SUM(F49:G55)</f>
        <v>0</v>
      </c>
      <c r="G56" s="304"/>
      <c r="H56" s="64"/>
      <c r="I56" s="8"/>
      <c r="J56" s="65">
        <f>SUM(J49:J55)</f>
        <v>0</v>
      </c>
      <c r="K56" s="119"/>
      <c r="L56" s="20"/>
      <c r="M56" s="20"/>
    </row>
    <row r="57" spans="1:13">
      <c r="A57" s="344"/>
      <c r="B57" s="98">
        <v>5905</v>
      </c>
      <c r="C57" s="19" t="s">
        <v>46</v>
      </c>
      <c r="D57" s="46"/>
      <c r="E57" s="22"/>
      <c r="F57" s="305"/>
      <c r="G57" s="306"/>
      <c r="H57" s="69">
        <v>0.17</v>
      </c>
      <c r="I57" s="8"/>
      <c r="J57" s="2">
        <f>(F57*H57)+M57</f>
        <v>0</v>
      </c>
      <c r="K57" s="127"/>
      <c r="L57" s="126"/>
      <c r="M57" s="21"/>
    </row>
    <row r="58" spans="1:13">
      <c r="A58" s="344"/>
      <c r="B58" s="98"/>
      <c r="C58" s="19" t="s">
        <v>46</v>
      </c>
      <c r="D58" s="46"/>
      <c r="E58" s="22"/>
      <c r="F58" s="305"/>
      <c r="G58" s="306"/>
      <c r="H58" s="69">
        <v>0.17</v>
      </c>
      <c r="I58" s="8"/>
      <c r="J58" s="2">
        <f t="shared" ref="J58:J62" si="6">(F58*H58)+M58</f>
        <v>0</v>
      </c>
      <c r="K58" s="127"/>
      <c r="L58" s="126"/>
      <c r="M58" s="21"/>
    </row>
    <row r="59" spans="1:13">
      <c r="A59" s="344"/>
      <c r="B59" s="98"/>
      <c r="C59" s="19" t="s">
        <v>53</v>
      </c>
      <c r="D59" s="46"/>
      <c r="E59" s="22"/>
      <c r="F59" s="305"/>
      <c r="G59" s="306"/>
      <c r="H59" s="69">
        <v>0.1</v>
      </c>
      <c r="I59" s="8"/>
      <c r="J59" s="2">
        <f t="shared" si="6"/>
        <v>0</v>
      </c>
      <c r="K59" s="127"/>
      <c r="L59" s="126"/>
      <c r="M59" s="21"/>
    </row>
    <row r="60" spans="1:13">
      <c r="A60" s="344"/>
      <c r="B60" s="98"/>
      <c r="C60" s="19"/>
      <c r="D60" s="113"/>
      <c r="E60" s="66"/>
      <c r="F60" s="305"/>
      <c r="G60" s="306"/>
      <c r="H60" s="70"/>
      <c r="I60" s="67"/>
      <c r="J60" s="2">
        <f t="shared" si="6"/>
        <v>0</v>
      </c>
      <c r="K60" s="128"/>
      <c r="L60" s="126"/>
      <c r="M60" s="21"/>
    </row>
    <row r="61" spans="1:13">
      <c r="A61" s="344"/>
      <c r="B61" s="98"/>
      <c r="C61" s="19"/>
      <c r="D61" s="113"/>
      <c r="E61" s="66"/>
      <c r="F61" s="305"/>
      <c r="G61" s="306"/>
      <c r="H61" s="70"/>
      <c r="I61" s="67"/>
      <c r="J61" s="2">
        <f t="shared" si="6"/>
        <v>0</v>
      </c>
      <c r="K61" s="128"/>
      <c r="L61" s="126"/>
      <c r="M61" s="21"/>
    </row>
    <row r="62" spans="1:13" ht="15.75" thickBot="1">
      <c r="A62" s="345"/>
      <c r="B62" s="98"/>
      <c r="C62" s="19"/>
      <c r="D62" s="71"/>
      <c r="E62" s="66"/>
      <c r="F62" s="305"/>
      <c r="G62" s="306"/>
      <c r="H62" s="70">
        <v>0.1</v>
      </c>
      <c r="I62" s="67"/>
      <c r="J62" s="2">
        <f t="shared" si="6"/>
        <v>0</v>
      </c>
      <c r="K62" s="128"/>
      <c r="L62" s="126"/>
      <c r="M62" s="21"/>
    </row>
    <row r="63" spans="1:13" ht="15.75" thickBot="1">
      <c r="B63" s="100"/>
      <c r="C63" s="49" t="s">
        <v>27</v>
      </c>
      <c r="D63" s="104"/>
      <c r="E63" s="12">
        <f>E47+E56+E57+E58+E59+E60+E61+E62</f>
        <v>0</v>
      </c>
      <c r="F63" s="190">
        <f>F47+F56+F57+F58+F59+F60+F61+F62</f>
        <v>0</v>
      </c>
      <c r="G63" s="191"/>
      <c r="H63" s="13"/>
      <c r="I63" s="50"/>
      <c r="J63" s="12">
        <f>J47+J56+J57+J58+J59+J60+J61+J62</f>
        <v>0</v>
      </c>
      <c r="K63" s="120"/>
      <c r="L63" s="124"/>
      <c r="M63" s="20"/>
    </row>
    <row r="64" spans="1:13">
      <c r="C64" s="91"/>
      <c r="D64" s="84"/>
      <c r="E64" s="84"/>
      <c r="F64" s="84"/>
      <c r="G64" s="92"/>
      <c r="H64" s="84"/>
      <c r="I64" s="84"/>
      <c r="J64" s="92"/>
      <c r="K64" s="84"/>
      <c r="L64" s="84"/>
    </row>
    <row r="65" spans="3:12">
      <c r="C65" s="91"/>
      <c r="D65" s="84"/>
      <c r="E65" s="84"/>
      <c r="F65" s="84"/>
      <c r="G65" s="92"/>
      <c r="H65" s="84"/>
      <c r="I65" s="84"/>
      <c r="J65" s="92"/>
      <c r="K65" s="84"/>
      <c r="L65" s="84"/>
    </row>
    <row r="66" spans="3:12" ht="15.75" thickBot="1">
      <c r="C66" s="51"/>
      <c r="D66" s="51"/>
      <c r="E66" s="51"/>
      <c r="F66" s="51"/>
      <c r="G66" s="51"/>
      <c r="H66" s="51"/>
      <c r="I66" s="51"/>
      <c r="J66" s="51"/>
      <c r="K66" s="51"/>
    </row>
    <row r="67" spans="3:12" ht="18.75" thickBot="1">
      <c r="C67" s="291" t="s">
        <v>76</v>
      </c>
      <c r="D67" s="292"/>
      <c r="E67" s="292"/>
      <c r="F67" s="292"/>
      <c r="G67" s="292"/>
      <c r="H67" s="292"/>
      <c r="I67" s="292"/>
      <c r="J67" s="292"/>
      <c r="K67" s="292"/>
      <c r="L67" s="293"/>
    </row>
    <row r="68" spans="3:12" ht="15" customHeight="1">
      <c r="C68" s="283" t="s">
        <v>28</v>
      </c>
      <c r="D68" s="294" t="s">
        <v>2</v>
      </c>
      <c r="E68" s="295"/>
      <c r="F68" s="274" t="s">
        <v>30</v>
      </c>
      <c r="G68" s="274"/>
      <c r="H68" s="298" t="s">
        <v>29</v>
      </c>
      <c r="I68" s="52"/>
      <c r="J68" s="300" t="s">
        <v>37</v>
      </c>
      <c r="K68" s="300" t="s">
        <v>94</v>
      </c>
      <c r="L68" s="302" t="s">
        <v>77</v>
      </c>
    </row>
    <row r="69" spans="3:12" ht="36" customHeight="1">
      <c r="C69" s="273"/>
      <c r="D69" s="296"/>
      <c r="E69" s="297"/>
      <c r="F69" s="274"/>
      <c r="G69" s="274"/>
      <c r="H69" s="299"/>
      <c r="I69" s="52"/>
      <c r="J69" s="301"/>
      <c r="K69" s="301"/>
      <c r="L69" s="285"/>
    </row>
    <row r="70" spans="3:12">
      <c r="C70" s="101" t="s">
        <v>54</v>
      </c>
      <c r="D70" s="288">
        <f>E47</f>
        <v>0</v>
      </c>
      <c r="E70" s="288"/>
      <c r="F70" s="383">
        <f>IFERROR(D70/D73,0)</f>
        <v>0</v>
      </c>
      <c r="G70" s="383"/>
      <c r="H70" s="289">
        <f>G30</f>
        <v>0</v>
      </c>
      <c r="I70" s="290"/>
      <c r="J70" s="2">
        <f>IFERROR(ROUND(H70*F70,2),0)</f>
        <v>0</v>
      </c>
      <c r="K70" s="14"/>
      <c r="L70" s="102"/>
    </row>
    <row r="71" spans="3:12">
      <c r="C71" s="32" t="s">
        <v>52</v>
      </c>
      <c r="D71" s="288">
        <f>E56</f>
        <v>0</v>
      </c>
      <c r="E71" s="288"/>
      <c r="F71" s="286">
        <f>IFERROR(D71/D73,0)</f>
        <v>0</v>
      </c>
      <c r="G71" s="287"/>
      <c r="H71" s="73">
        <f>G30</f>
        <v>0</v>
      </c>
      <c r="I71" s="74"/>
      <c r="J71" s="2">
        <f>IFERROR(ROUND(H71*F71,2),0)</f>
        <v>0</v>
      </c>
      <c r="K71" s="14"/>
      <c r="L71" s="102"/>
    </row>
    <row r="72" spans="3:12">
      <c r="C72" s="101"/>
      <c r="D72" s="288"/>
      <c r="E72" s="288"/>
      <c r="F72" s="286">
        <f>IFERROR(D72/D73,0)</f>
        <v>0</v>
      </c>
      <c r="G72" s="287"/>
      <c r="H72" s="289"/>
      <c r="I72" s="290"/>
      <c r="J72" s="2">
        <f>IFERROR(ROUND(H72*F72,2),0)</f>
        <v>0</v>
      </c>
      <c r="K72" s="20"/>
      <c r="L72" s="102"/>
    </row>
    <row r="73" spans="3:12" ht="15.75" thickBot="1">
      <c r="C73" s="103" t="s">
        <v>18</v>
      </c>
      <c r="D73" s="277">
        <f>SUM(D70:D72)</f>
        <v>0</v>
      </c>
      <c r="E73" s="277"/>
      <c r="F73" s="278">
        <f>SUM(F70:G72)</f>
        <v>0</v>
      </c>
      <c r="G73" s="278"/>
      <c r="H73" s="279"/>
      <c r="I73" s="279"/>
      <c r="J73" s="105">
        <f>IFERROR(SUM(J70:J72),0)</f>
        <v>0</v>
      </c>
      <c r="K73" s="105">
        <f>J70</f>
        <v>0</v>
      </c>
      <c r="L73" s="106">
        <f>J71+J72</f>
        <v>0</v>
      </c>
    </row>
    <row r="74" spans="3:12">
      <c r="C74" s="53"/>
    </row>
    <row r="75" spans="3:12" ht="15.75" thickBot="1">
      <c r="C75" s="53"/>
    </row>
    <row r="76" spans="3:12">
      <c r="C76" s="360"/>
      <c r="D76" s="361"/>
    </row>
    <row r="77" spans="3:12">
      <c r="C77" s="362"/>
      <c r="D77" s="363"/>
    </row>
    <row r="78" spans="3:12">
      <c r="C78" s="362"/>
      <c r="D78" s="363"/>
    </row>
    <row r="79" spans="3:12">
      <c r="C79" s="362"/>
      <c r="D79" s="363"/>
    </row>
    <row r="80" spans="3:12" ht="15.75" thickBot="1">
      <c r="C80" s="364"/>
      <c r="D80" s="365"/>
    </row>
    <row r="81" spans="3:12">
      <c r="C81" s="53"/>
    </row>
    <row r="82" spans="3:12" ht="15.75" thickBot="1">
      <c r="C82" s="53"/>
    </row>
    <row r="83" spans="3:12" ht="57.75" customHeight="1" thickBot="1">
      <c r="C83" s="366" t="s">
        <v>97</v>
      </c>
      <c r="D83" s="367"/>
      <c r="E83" s="367"/>
      <c r="F83" s="367"/>
      <c r="G83" s="367"/>
      <c r="H83" s="367"/>
      <c r="I83" s="367"/>
      <c r="J83" s="367"/>
      <c r="K83" s="367"/>
      <c r="L83" s="368"/>
    </row>
    <row r="84" spans="3:12">
      <c r="C84" s="53"/>
    </row>
    <row r="85" spans="3:12">
      <c r="C85" s="53"/>
    </row>
    <row r="86" spans="3:12">
      <c r="C86" s="53"/>
    </row>
    <row r="87" spans="3:12">
      <c r="C87" s="53"/>
    </row>
    <row r="88" spans="3:12">
      <c r="C88" s="53"/>
    </row>
    <row r="89" spans="3:12">
      <c r="C89" s="53"/>
    </row>
    <row r="90" spans="3:12">
      <c r="C90" s="53"/>
    </row>
    <row r="91" spans="3:12" ht="15.75" thickBot="1">
      <c r="C91" s="53"/>
    </row>
    <row r="92" spans="3:12" ht="16.5" thickBot="1">
      <c r="C92" s="54"/>
      <c r="D92" s="24"/>
      <c r="E92" s="24"/>
      <c r="F92" s="24"/>
      <c r="G92" s="24"/>
      <c r="H92" s="24"/>
      <c r="I92" s="24"/>
      <c r="J92" s="24"/>
      <c r="K92" s="84"/>
      <c r="L92" s="136" t="s">
        <v>96</v>
      </c>
    </row>
    <row r="93" spans="3:12" ht="18.75" thickBot="1">
      <c r="C93" s="280" t="s">
        <v>41</v>
      </c>
      <c r="D93" s="281"/>
      <c r="E93" s="281"/>
      <c r="F93" s="281"/>
      <c r="G93" s="281"/>
      <c r="H93" s="281"/>
      <c r="I93" s="281"/>
      <c r="J93" s="282"/>
      <c r="K93" s="84"/>
      <c r="L93" s="84"/>
    </row>
    <row r="94" spans="3:12">
      <c r="C94" s="283" t="s">
        <v>33</v>
      </c>
      <c r="D94" s="284"/>
      <c r="E94" s="284"/>
      <c r="F94" s="284" t="s">
        <v>31</v>
      </c>
      <c r="G94" s="284"/>
      <c r="H94" s="284" t="s">
        <v>32</v>
      </c>
      <c r="I94" s="284"/>
      <c r="J94" s="285"/>
      <c r="K94" s="84"/>
      <c r="L94" s="84"/>
    </row>
    <row r="95" spans="3:12">
      <c r="C95" s="273" t="s">
        <v>47</v>
      </c>
      <c r="D95" s="274"/>
      <c r="E95" s="274"/>
      <c r="F95" s="274"/>
      <c r="G95" s="274"/>
      <c r="H95" s="275"/>
      <c r="I95" s="275"/>
      <c r="J95" s="276"/>
      <c r="K95" s="84"/>
      <c r="L95" s="84"/>
    </row>
    <row r="96" spans="3:12">
      <c r="C96" s="219" t="s">
        <v>82</v>
      </c>
      <c r="D96" s="220"/>
      <c r="E96" s="220"/>
      <c r="F96" s="250">
        <f>J56</f>
        <v>0</v>
      </c>
      <c r="G96" s="250"/>
      <c r="H96" s="271"/>
      <c r="I96" s="271"/>
      <c r="J96" s="272"/>
      <c r="K96" s="84"/>
      <c r="L96" s="84"/>
    </row>
    <row r="97" spans="3:14">
      <c r="C97" s="263" t="s">
        <v>80</v>
      </c>
      <c r="D97" s="264"/>
      <c r="E97" s="265"/>
      <c r="F97" s="250">
        <f>J57+J58+J59+J60+J61+J62</f>
        <v>0</v>
      </c>
      <c r="G97" s="250"/>
      <c r="H97" s="268"/>
      <c r="I97" s="269"/>
      <c r="J97" s="270"/>
      <c r="K97" s="84"/>
      <c r="L97" s="84"/>
    </row>
    <row r="98" spans="3:14">
      <c r="C98" s="161" t="s">
        <v>58</v>
      </c>
      <c r="D98" s="162"/>
      <c r="E98" s="162"/>
      <c r="F98" s="164"/>
      <c r="G98" s="164"/>
      <c r="H98" s="271"/>
      <c r="I98" s="271"/>
      <c r="J98" s="272"/>
      <c r="K98" s="84"/>
      <c r="L98" s="84"/>
    </row>
    <row r="99" spans="3:14">
      <c r="C99" s="153" t="s">
        <v>81</v>
      </c>
      <c r="D99" s="154"/>
      <c r="E99" s="155"/>
      <c r="F99" s="163"/>
      <c r="G99" s="163"/>
      <c r="H99" s="260">
        <f>G31+G32+G33+G34+G35</f>
        <v>0</v>
      </c>
      <c r="I99" s="261"/>
      <c r="J99" s="262"/>
      <c r="K99" s="84"/>
      <c r="L99" s="84"/>
    </row>
    <row r="100" spans="3:14">
      <c r="C100" s="263" t="s">
        <v>83</v>
      </c>
      <c r="D100" s="264"/>
      <c r="E100" s="265"/>
      <c r="F100" s="266"/>
      <c r="G100" s="267"/>
      <c r="H100" s="260">
        <f>L73</f>
        <v>0</v>
      </c>
      <c r="I100" s="261"/>
      <c r="J100" s="262"/>
      <c r="K100" s="84"/>
      <c r="L100" s="84"/>
    </row>
    <row r="101" spans="3:14">
      <c r="C101" s="161" t="s">
        <v>74</v>
      </c>
      <c r="D101" s="162"/>
      <c r="E101" s="162"/>
      <c r="F101" s="163"/>
      <c r="G101" s="163"/>
      <c r="H101" s="164"/>
      <c r="I101" s="164"/>
      <c r="J101" s="165"/>
      <c r="K101" s="84"/>
      <c r="L101" s="84"/>
      <c r="N101" s="114"/>
    </row>
    <row r="102" spans="3:14" ht="15.75" thickBot="1">
      <c r="C102" s="166" t="s">
        <v>56</v>
      </c>
      <c r="D102" s="167"/>
      <c r="E102" s="167"/>
      <c r="F102" s="168"/>
      <c r="G102" s="168"/>
      <c r="H102" s="169">
        <f>F96+F97+F98-H99-H100-H101-ABS(H95)</f>
        <v>0</v>
      </c>
      <c r="I102" s="169"/>
      <c r="J102" s="170"/>
      <c r="K102" s="84"/>
      <c r="L102" s="84"/>
    </row>
    <row r="103" spans="3:14">
      <c r="C103" s="134"/>
      <c r="D103" s="134"/>
      <c r="E103" s="134"/>
      <c r="F103" s="134"/>
      <c r="G103" s="134"/>
      <c r="H103" s="134"/>
      <c r="I103" s="134"/>
      <c r="J103" s="134"/>
      <c r="K103" s="84"/>
      <c r="L103" s="84"/>
    </row>
    <row r="104" spans="3:14" ht="15.75" thickBot="1">
      <c r="C104" s="135"/>
      <c r="D104" s="135"/>
      <c r="E104" s="135"/>
      <c r="F104" s="135"/>
      <c r="G104" s="135"/>
      <c r="H104" s="135"/>
      <c r="I104" s="135"/>
      <c r="J104" s="135"/>
      <c r="K104" s="83"/>
      <c r="L104" s="84"/>
      <c r="M104" s="24"/>
    </row>
    <row r="105" spans="3:14" ht="18">
      <c r="C105" s="145" t="s">
        <v>79</v>
      </c>
      <c r="D105" s="146"/>
      <c r="E105" s="146"/>
      <c r="F105" s="146"/>
      <c r="G105" s="146"/>
      <c r="H105" s="146"/>
      <c r="I105" s="146"/>
      <c r="J105" s="147"/>
      <c r="K105" s="129"/>
      <c r="L105" s="129"/>
      <c r="M105" s="24"/>
    </row>
    <row r="106" spans="3:14">
      <c r="C106" s="148" t="s">
        <v>33</v>
      </c>
      <c r="D106" s="149"/>
      <c r="E106" s="150"/>
      <c r="F106" s="151" t="s">
        <v>31</v>
      </c>
      <c r="G106" s="150"/>
      <c r="H106" s="151" t="s">
        <v>32</v>
      </c>
      <c r="I106" s="149"/>
      <c r="J106" s="152"/>
      <c r="K106" s="129"/>
      <c r="L106" s="129"/>
      <c r="M106" s="24"/>
    </row>
    <row r="107" spans="3:14">
      <c r="C107" s="153" t="s">
        <v>34</v>
      </c>
      <c r="D107" s="154"/>
      <c r="E107" s="155"/>
      <c r="F107" s="156">
        <f>J47</f>
        <v>0</v>
      </c>
      <c r="G107" s="157"/>
      <c r="H107" s="158"/>
      <c r="I107" s="159"/>
      <c r="J107" s="160"/>
      <c r="K107" s="129"/>
      <c r="L107" s="129"/>
      <c r="M107" s="24"/>
    </row>
    <row r="108" spans="3:14">
      <c r="C108" s="153" t="s">
        <v>38</v>
      </c>
      <c r="D108" s="154"/>
      <c r="E108" s="155"/>
      <c r="F108" s="156">
        <f>H109</f>
        <v>0</v>
      </c>
      <c r="G108" s="157"/>
      <c r="H108" s="158"/>
      <c r="I108" s="159"/>
      <c r="J108" s="160"/>
      <c r="K108" s="129"/>
      <c r="L108" s="129"/>
      <c r="M108" s="24"/>
    </row>
    <row r="109" spans="3:14">
      <c r="C109" s="153" t="s">
        <v>35</v>
      </c>
      <c r="D109" s="154"/>
      <c r="E109" s="155"/>
      <c r="F109" s="250"/>
      <c r="G109" s="250"/>
      <c r="H109" s="250">
        <f>K73</f>
        <v>0</v>
      </c>
      <c r="I109" s="250"/>
      <c r="J109" s="251"/>
      <c r="K109" s="129"/>
      <c r="L109" s="129"/>
      <c r="M109" s="24"/>
    </row>
    <row r="110" spans="3:14">
      <c r="C110" s="153" t="s">
        <v>78</v>
      </c>
      <c r="D110" s="154"/>
      <c r="E110" s="155"/>
      <c r="F110" s="249"/>
      <c r="G110" s="249"/>
      <c r="H110" s="250">
        <f>L47</f>
        <v>0</v>
      </c>
      <c r="I110" s="250"/>
      <c r="J110" s="251"/>
      <c r="K110" s="24"/>
      <c r="L110" s="24"/>
    </row>
    <row r="111" spans="3:14" ht="15.75" thickBot="1">
      <c r="C111" s="252"/>
      <c r="D111" s="253"/>
      <c r="E111" s="254"/>
      <c r="F111" s="255"/>
      <c r="G111" s="256"/>
      <c r="H111" s="257"/>
      <c r="I111" s="258"/>
      <c r="J111" s="259"/>
      <c r="K111" s="24"/>
    </row>
    <row r="112" spans="3:14">
      <c r="C112" s="238" t="s">
        <v>36</v>
      </c>
      <c r="D112" s="239"/>
      <c r="E112" s="239"/>
      <c r="F112" s="240">
        <f>SUM(F107:F111)</f>
        <v>0</v>
      </c>
      <c r="G112" s="240"/>
      <c r="H112" s="241">
        <f>SUM(H107:H111)</f>
        <v>0</v>
      </c>
      <c r="I112" s="242"/>
      <c r="J112" s="243"/>
      <c r="K112" s="55"/>
    </row>
    <row r="113" spans="3:13">
      <c r="C113" s="244" t="s">
        <v>42</v>
      </c>
      <c r="D113" s="245"/>
      <c r="E113" s="245"/>
      <c r="F113" s="245"/>
      <c r="G113" s="245"/>
      <c r="H113" s="245"/>
      <c r="I113" s="245"/>
      <c r="J113" s="246"/>
      <c r="K113" s="24"/>
    </row>
    <row r="114" spans="3:13">
      <c r="C114" s="219" t="s">
        <v>44</v>
      </c>
      <c r="D114" s="220"/>
      <c r="E114" s="220"/>
      <c r="F114" s="247">
        <f>F112</f>
        <v>0</v>
      </c>
      <c r="G114" s="248"/>
      <c r="H114" s="158"/>
      <c r="I114" s="159"/>
      <c r="J114" s="160"/>
      <c r="K114" s="24"/>
    </row>
    <row r="115" spans="3:13" ht="15.75" thickBot="1">
      <c r="C115" s="223" t="s">
        <v>45</v>
      </c>
      <c r="D115" s="224"/>
      <c r="E115" s="224"/>
      <c r="F115" s="225">
        <f>-H112</f>
        <v>0</v>
      </c>
      <c r="G115" s="226"/>
      <c r="H115" s="227"/>
      <c r="I115" s="228"/>
      <c r="J115" s="229"/>
      <c r="K115" s="24"/>
    </row>
    <row r="116" spans="3:13" ht="15.75" thickBot="1">
      <c r="C116" s="230" t="s">
        <v>71</v>
      </c>
      <c r="D116" s="231"/>
      <c r="E116" s="232"/>
      <c r="F116" s="233">
        <f>SUM(F114:F115)</f>
        <v>0</v>
      </c>
      <c r="G116" s="234"/>
      <c r="H116" s="235"/>
      <c r="I116" s="236"/>
      <c r="J116" s="237"/>
      <c r="K116" s="56"/>
    </row>
    <row r="117" spans="3:13">
      <c r="C117" s="132"/>
      <c r="D117" s="132"/>
      <c r="E117" s="132"/>
      <c r="F117" s="132"/>
      <c r="G117" s="132"/>
      <c r="H117" s="132"/>
      <c r="I117" s="132"/>
      <c r="J117" s="132"/>
      <c r="K117" s="132"/>
    </row>
    <row r="118" spans="3:13" ht="15.75" thickBot="1">
      <c r="C118" s="133"/>
      <c r="D118" s="133"/>
      <c r="E118" s="133"/>
      <c r="F118" s="133"/>
      <c r="G118" s="133"/>
      <c r="H118" s="133"/>
      <c r="I118" s="133"/>
      <c r="J118" s="133"/>
      <c r="K118" s="133"/>
    </row>
    <row r="119" spans="3:13" ht="18">
      <c r="C119" s="145" t="s">
        <v>72</v>
      </c>
      <c r="D119" s="146"/>
      <c r="E119" s="146"/>
      <c r="F119" s="146"/>
      <c r="G119" s="146"/>
      <c r="H119" s="146"/>
      <c r="I119" s="146"/>
      <c r="J119" s="146"/>
      <c r="K119" s="147"/>
    </row>
    <row r="120" spans="3:13">
      <c r="C120" s="219" t="s">
        <v>43</v>
      </c>
      <c r="D120" s="220"/>
      <c r="E120" s="220"/>
      <c r="F120" s="221">
        <f>H102</f>
        <v>0</v>
      </c>
      <c r="G120" s="221"/>
      <c r="H120" s="221"/>
      <c r="I120" s="221"/>
      <c r="J120" s="221"/>
      <c r="K120" s="107" t="s">
        <v>59</v>
      </c>
      <c r="L120" s="57"/>
      <c r="M120" s="57"/>
    </row>
    <row r="121" spans="3:13">
      <c r="C121" s="219" t="s">
        <v>61</v>
      </c>
      <c r="D121" s="220"/>
      <c r="E121" s="220"/>
      <c r="F121" s="222">
        <f>F116</f>
        <v>0</v>
      </c>
      <c r="G121" s="222"/>
      <c r="H121" s="222"/>
      <c r="I121" s="222"/>
      <c r="J121" s="222"/>
      <c r="K121" s="107" t="s">
        <v>60</v>
      </c>
      <c r="L121" s="57"/>
      <c r="M121" s="57"/>
    </row>
    <row r="122" spans="3:13" ht="15.75" thickBot="1">
      <c r="C122" s="206" t="s">
        <v>105</v>
      </c>
      <c r="D122" s="207"/>
      <c r="E122" s="207"/>
      <c r="F122" s="208">
        <f>J127</f>
        <v>0</v>
      </c>
      <c r="G122" s="208"/>
      <c r="H122" s="208"/>
      <c r="I122" s="208"/>
      <c r="J122" s="208"/>
      <c r="K122" s="108" t="s">
        <v>65</v>
      </c>
      <c r="L122" s="57"/>
      <c r="M122" s="57"/>
    </row>
    <row r="123" spans="3:13">
      <c r="C123" s="131"/>
      <c r="D123" s="131"/>
      <c r="E123" s="131"/>
      <c r="F123" s="131"/>
      <c r="G123" s="131"/>
      <c r="H123" s="131"/>
      <c r="I123" s="131"/>
      <c r="J123" s="131"/>
      <c r="K123" s="131"/>
      <c r="L123" s="57"/>
      <c r="M123" s="57"/>
    </row>
    <row r="124" spans="3:13" ht="15.75" thickBot="1">
      <c r="C124" s="84"/>
      <c r="D124" s="84"/>
      <c r="E124" s="84"/>
      <c r="F124" s="84"/>
      <c r="G124" s="84"/>
      <c r="H124" s="84"/>
      <c r="I124" s="84"/>
      <c r="J124" s="84"/>
      <c r="K124" s="84"/>
    </row>
    <row r="125" spans="3:13" ht="16.5" thickBot="1">
      <c r="C125" s="209" t="s">
        <v>106</v>
      </c>
      <c r="D125" s="210"/>
      <c r="E125" s="210"/>
      <c r="F125" s="210"/>
      <c r="G125" s="210"/>
      <c r="H125" s="210"/>
      <c r="I125" s="210"/>
      <c r="J125" s="211"/>
    </row>
    <row r="126" spans="3:13" ht="15.75">
      <c r="C126" s="212" t="s">
        <v>73</v>
      </c>
      <c r="D126" s="213"/>
      <c r="E126" s="213"/>
      <c r="F126" s="213"/>
      <c r="G126" s="213"/>
      <c r="H126" s="213"/>
      <c r="I126" s="58"/>
      <c r="J126" s="59">
        <f>F116</f>
        <v>0</v>
      </c>
    </row>
    <row r="127" spans="3:13" ht="16.5" thickBot="1">
      <c r="C127" s="214" t="s">
        <v>107</v>
      </c>
      <c r="D127" s="215"/>
      <c r="E127" s="215"/>
      <c r="F127" s="215"/>
      <c r="G127" s="215"/>
      <c r="H127" s="144">
        <v>3.5000000000000003E-2</v>
      </c>
      <c r="I127" s="61"/>
      <c r="J127" s="62">
        <f>J126*H127</f>
        <v>0</v>
      </c>
    </row>
    <row r="128" spans="3:13" ht="84" customHeight="1" thickBot="1">
      <c r="C128" s="216" t="s">
        <v>108</v>
      </c>
      <c r="D128" s="217"/>
      <c r="E128" s="217"/>
      <c r="F128" s="217"/>
      <c r="G128" s="217"/>
      <c r="H128" s="217"/>
      <c r="I128" s="217"/>
      <c r="J128" s="218"/>
      <c r="K128" s="130" t="s">
        <v>87</v>
      </c>
    </row>
    <row r="130" spans="3:11" ht="15.75" thickBot="1"/>
    <row r="131" spans="3:11" ht="24.75" customHeight="1" thickBot="1">
      <c r="C131" s="372" t="s">
        <v>102</v>
      </c>
      <c r="D131" s="373"/>
      <c r="E131" s="373"/>
      <c r="F131" s="373"/>
      <c r="G131" s="373"/>
      <c r="H131" s="373"/>
      <c r="I131" s="373"/>
      <c r="J131" s="373"/>
      <c r="K131" s="374"/>
    </row>
    <row r="132" spans="3:11" ht="78.75" customHeight="1">
      <c r="C132" s="369" t="s">
        <v>98</v>
      </c>
      <c r="D132" s="370"/>
      <c r="E132" s="370"/>
      <c r="F132" s="370"/>
      <c r="G132" s="370"/>
      <c r="H132" s="370"/>
      <c r="I132" s="370"/>
      <c r="J132" s="370"/>
      <c r="K132" s="371"/>
    </row>
    <row r="133" spans="3:11" ht="14.25" customHeight="1">
      <c r="C133" s="137"/>
      <c r="D133" s="138"/>
      <c r="E133" s="138"/>
      <c r="F133" s="138"/>
      <c r="G133" s="138"/>
      <c r="H133" s="138"/>
      <c r="I133" s="138"/>
      <c r="J133" s="138"/>
      <c r="K133" s="139"/>
    </row>
    <row r="134" spans="3:11" ht="64.5" customHeight="1">
      <c r="C134" s="350" t="s">
        <v>99</v>
      </c>
      <c r="D134" s="351"/>
      <c r="E134" s="351"/>
      <c r="F134" s="351"/>
      <c r="G134" s="351"/>
      <c r="H134" s="351"/>
      <c r="I134" s="351"/>
      <c r="J134" s="351"/>
      <c r="K134" s="352"/>
    </row>
    <row r="135" spans="3:11" ht="15.75">
      <c r="C135" s="140"/>
      <c r="D135" s="141"/>
      <c r="E135" s="141"/>
      <c r="F135" s="141"/>
      <c r="G135" s="141"/>
      <c r="H135" s="141"/>
      <c r="I135" s="141"/>
      <c r="J135" s="141"/>
      <c r="K135" s="142"/>
    </row>
    <row r="136" spans="3:11" ht="33" customHeight="1">
      <c r="C136" s="350" t="s">
        <v>100</v>
      </c>
      <c r="D136" s="351"/>
      <c r="E136" s="351"/>
      <c r="F136" s="351"/>
      <c r="G136" s="351"/>
      <c r="H136" s="351"/>
      <c r="I136" s="351"/>
      <c r="J136" s="351"/>
      <c r="K136" s="352"/>
    </row>
    <row r="137" spans="3:11" ht="15.75">
      <c r="C137" s="140"/>
      <c r="D137" s="141"/>
      <c r="E137" s="141"/>
      <c r="F137" s="141"/>
      <c r="G137" s="141"/>
      <c r="H137" s="141"/>
      <c r="I137" s="141"/>
      <c r="J137" s="141"/>
      <c r="K137" s="142"/>
    </row>
    <row r="138" spans="3:11" ht="66.75" customHeight="1">
      <c r="C138" s="350" t="s">
        <v>101</v>
      </c>
      <c r="D138" s="351"/>
      <c r="E138" s="351"/>
      <c r="F138" s="351"/>
      <c r="G138" s="351"/>
      <c r="H138" s="351"/>
      <c r="I138" s="351"/>
      <c r="J138" s="351"/>
      <c r="K138" s="352"/>
    </row>
    <row r="139" spans="3:11" ht="15.75">
      <c r="C139" s="140"/>
      <c r="D139" s="141"/>
      <c r="E139" s="141"/>
      <c r="F139" s="141"/>
      <c r="G139" s="141"/>
      <c r="H139" s="141"/>
      <c r="I139" s="141"/>
      <c r="J139" s="141"/>
      <c r="K139" s="142"/>
    </row>
    <row r="140" spans="3:11" ht="151.5" customHeight="1" thickBot="1">
      <c r="C140" s="353" t="s">
        <v>103</v>
      </c>
      <c r="D140" s="354"/>
      <c r="E140" s="354"/>
      <c r="F140" s="354"/>
      <c r="G140" s="354"/>
      <c r="H140" s="354"/>
      <c r="I140" s="354"/>
      <c r="J140" s="354"/>
      <c r="K140" s="355"/>
    </row>
  </sheetData>
  <sheetProtection algorithmName="SHA-512" hashValue="dLHjAHbCl6IWkHo7zVeeNFcXOszbZ98tPiHtZtZRMXvct3u1N3VdVumzDqf4pnTxRE31EQuYsUNEZZxLWC6nmQ==" saltValue="ia+t/QHAAjDbCm0rHnrpiw==" spinCount="100000" sheet="1" objects="1" scenarios="1"/>
  <mergeCells count="193">
    <mergeCell ref="C134:K134"/>
    <mergeCell ref="C136:K136"/>
    <mergeCell ref="C138:K138"/>
    <mergeCell ref="C140:K140"/>
    <mergeCell ref="M40:M41"/>
    <mergeCell ref="M47:M48"/>
    <mergeCell ref="C76:D80"/>
    <mergeCell ref="C83:L83"/>
    <mergeCell ref="C132:K132"/>
    <mergeCell ref="C131:K131"/>
    <mergeCell ref="F46:G46"/>
    <mergeCell ref="L40:L41"/>
    <mergeCell ref="F41:G41"/>
    <mergeCell ref="E42:L42"/>
    <mergeCell ref="F43:G43"/>
    <mergeCell ref="F44:G44"/>
    <mergeCell ref="F45:G45"/>
    <mergeCell ref="F59:G59"/>
    <mergeCell ref="F62:G62"/>
    <mergeCell ref="F63:G63"/>
    <mergeCell ref="D70:E70"/>
    <mergeCell ref="F70:G70"/>
    <mergeCell ref="H70:I70"/>
    <mergeCell ref="D71:E71"/>
    <mergeCell ref="C18:D18"/>
    <mergeCell ref="E48:K48"/>
    <mergeCell ref="F54:G54"/>
    <mergeCell ref="F60:G60"/>
    <mergeCell ref="A42:A47"/>
    <mergeCell ref="A48:A62"/>
    <mergeCell ref="F61:G61"/>
    <mergeCell ref="C10:D10"/>
    <mergeCell ref="H10:K10"/>
    <mergeCell ref="C11:D11"/>
    <mergeCell ref="H11:K11"/>
    <mergeCell ref="C12:D12"/>
    <mergeCell ref="H12:K12"/>
    <mergeCell ref="C17:D17"/>
    <mergeCell ref="H17:K17"/>
    <mergeCell ref="C19:D19"/>
    <mergeCell ref="H19:K19"/>
    <mergeCell ref="C23:D23"/>
    <mergeCell ref="H23:K23"/>
    <mergeCell ref="C24:D24"/>
    <mergeCell ref="H24:K24"/>
    <mergeCell ref="C25:D25"/>
    <mergeCell ref="H25:K25"/>
    <mergeCell ref="C20:D20"/>
    <mergeCell ref="C3:L3"/>
    <mergeCell ref="C7:K7"/>
    <mergeCell ref="C8:D8"/>
    <mergeCell ref="H8:K8"/>
    <mergeCell ref="C9:D9"/>
    <mergeCell ref="H9:K9"/>
    <mergeCell ref="D4:G4"/>
    <mergeCell ref="K4:L4"/>
    <mergeCell ref="C16:D16"/>
    <mergeCell ref="H16:K16"/>
    <mergeCell ref="C13:D13"/>
    <mergeCell ref="H13:K13"/>
    <mergeCell ref="C14:D14"/>
    <mergeCell ref="H14:K14"/>
    <mergeCell ref="C15:D15"/>
    <mergeCell ref="H15:K15"/>
    <mergeCell ref="H27:K27"/>
    <mergeCell ref="H20:K20"/>
    <mergeCell ref="C21:D21"/>
    <mergeCell ref="H21:K21"/>
    <mergeCell ref="C22:D22"/>
    <mergeCell ref="H22:K22"/>
    <mergeCell ref="C31:D31"/>
    <mergeCell ref="H31:K31"/>
    <mergeCell ref="C32:D32"/>
    <mergeCell ref="H32:K32"/>
    <mergeCell ref="F56:G56"/>
    <mergeCell ref="F57:G57"/>
    <mergeCell ref="F58:G58"/>
    <mergeCell ref="F47:G47"/>
    <mergeCell ref="F49:G49"/>
    <mergeCell ref="F50:G50"/>
    <mergeCell ref="F51:G51"/>
    <mergeCell ref="F52:G52"/>
    <mergeCell ref="F53:G53"/>
    <mergeCell ref="F71:G71"/>
    <mergeCell ref="D72:E72"/>
    <mergeCell ref="F72:G72"/>
    <mergeCell ref="H72:I72"/>
    <mergeCell ref="C67:L67"/>
    <mergeCell ref="C68:C69"/>
    <mergeCell ref="D68:E69"/>
    <mergeCell ref="F68:G69"/>
    <mergeCell ref="H68:H69"/>
    <mergeCell ref="J68:J69"/>
    <mergeCell ref="K68:K69"/>
    <mergeCell ref="L68:L69"/>
    <mergeCell ref="C95:E95"/>
    <mergeCell ref="F95:G95"/>
    <mergeCell ref="H95:J95"/>
    <mergeCell ref="C96:E96"/>
    <mergeCell ref="F96:G96"/>
    <mergeCell ref="H96:J96"/>
    <mergeCell ref="D73:E73"/>
    <mergeCell ref="F73:G73"/>
    <mergeCell ref="H73:I73"/>
    <mergeCell ref="C93:J93"/>
    <mergeCell ref="C94:E94"/>
    <mergeCell ref="F94:G94"/>
    <mergeCell ref="H94:J94"/>
    <mergeCell ref="C99:E99"/>
    <mergeCell ref="F99:G99"/>
    <mergeCell ref="H99:J99"/>
    <mergeCell ref="C100:E100"/>
    <mergeCell ref="F100:G100"/>
    <mergeCell ref="H100:J100"/>
    <mergeCell ref="C97:E97"/>
    <mergeCell ref="F97:G97"/>
    <mergeCell ref="H97:J97"/>
    <mergeCell ref="C98:E98"/>
    <mergeCell ref="F98:G98"/>
    <mergeCell ref="H98:J98"/>
    <mergeCell ref="C110:E110"/>
    <mergeCell ref="F110:G110"/>
    <mergeCell ref="H110:J110"/>
    <mergeCell ref="C111:E111"/>
    <mergeCell ref="F111:G111"/>
    <mergeCell ref="H111:J111"/>
    <mergeCell ref="C108:E108"/>
    <mergeCell ref="F108:G108"/>
    <mergeCell ref="H108:J108"/>
    <mergeCell ref="C109:E109"/>
    <mergeCell ref="F109:G109"/>
    <mergeCell ref="H109:J109"/>
    <mergeCell ref="C115:E115"/>
    <mergeCell ref="F115:G115"/>
    <mergeCell ref="H115:J115"/>
    <mergeCell ref="C116:E116"/>
    <mergeCell ref="F116:G116"/>
    <mergeCell ref="H116:J116"/>
    <mergeCell ref="C112:E112"/>
    <mergeCell ref="F112:G112"/>
    <mergeCell ref="H112:J112"/>
    <mergeCell ref="C113:J113"/>
    <mergeCell ref="C114:E114"/>
    <mergeCell ref="F114:G114"/>
    <mergeCell ref="H114:J114"/>
    <mergeCell ref="C122:E122"/>
    <mergeCell ref="F122:J122"/>
    <mergeCell ref="C125:J125"/>
    <mergeCell ref="C126:H126"/>
    <mergeCell ref="C127:G127"/>
    <mergeCell ref="C128:J128"/>
    <mergeCell ref="C119:K119"/>
    <mergeCell ref="C120:E120"/>
    <mergeCell ref="F120:J120"/>
    <mergeCell ref="C121:E121"/>
    <mergeCell ref="F121:J121"/>
    <mergeCell ref="A9:A30"/>
    <mergeCell ref="A31:A35"/>
    <mergeCell ref="C28:D28"/>
    <mergeCell ref="H28:K28"/>
    <mergeCell ref="F55:G55"/>
    <mergeCell ref="B3:B4"/>
    <mergeCell ref="C34:D34"/>
    <mergeCell ref="H18:K18"/>
    <mergeCell ref="H34:K34"/>
    <mergeCell ref="C35:D35"/>
    <mergeCell ref="H35:K35"/>
    <mergeCell ref="C36:D36"/>
    <mergeCell ref="H36:K36"/>
    <mergeCell ref="C40:J40"/>
    <mergeCell ref="K40:K41"/>
    <mergeCell ref="C33:D33"/>
    <mergeCell ref="H33:K33"/>
    <mergeCell ref="C26:D26"/>
    <mergeCell ref="H26:K26"/>
    <mergeCell ref="C29:D29"/>
    <mergeCell ref="H29:K29"/>
    <mergeCell ref="C30:D30"/>
    <mergeCell ref="H30:K30"/>
    <mergeCell ref="C27:D27"/>
    <mergeCell ref="C105:J105"/>
    <mergeCell ref="C106:E106"/>
    <mergeCell ref="F106:G106"/>
    <mergeCell ref="H106:J106"/>
    <mergeCell ref="C107:E107"/>
    <mergeCell ref="F107:G107"/>
    <mergeCell ref="H107:J107"/>
    <mergeCell ref="C101:E101"/>
    <mergeCell ref="F101:G101"/>
    <mergeCell ref="H101:J101"/>
    <mergeCell ref="C102:E102"/>
    <mergeCell ref="F102:G102"/>
    <mergeCell ref="H102:J102"/>
  </mergeCells>
  <pageMargins left="0.511811024" right="0.511811024" top="0.78740157499999996" bottom="0.78740157499999996" header="0.31496062000000002" footer="0.31496062000000002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df-01</dc:creator>
  <cp:lastModifiedBy>rider</cp:lastModifiedBy>
  <cp:lastPrinted>2020-02-14T18:45:35Z</cp:lastPrinted>
  <dcterms:created xsi:type="dcterms:W3CDTF">2013-08-21T12:27:02Z</dcterms:created>
  <dcterms:modified xsi:type="dcterms:W3CDTF">2021-06-17T18:51:27Z</dcterms:modified>
</cp:coreProperties>
</file>